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5035" windowHeight="12840"/>
  </bookViews>
  <sheets>
    <sheet name="Aelodaeth Bresennol y Cyngor" sheetId="1" r:id="rId1"/>
  </sheets>
  <definedNames>
    <definedName name="_xlnm.Print_Area" localSheetId="0">'Aelodaeth Bresennol y Cyngor'!$A$1:$L$47</definedName>
    <definedName name="_xlnm.Print_Titles" localSheetId="0">'Aelodaeth Bresennol y Cyngor'!$1:$1</definedName>
  </definedNames>
  <calcPr calcId="145621"/>
</workbook>
</file>

<file path=xl/calcChain.xml><?xml version="1.0" encoding="utf-8"?>
<calcChain xmlns="http://schemas.openxmlformats.org/spreadsheetml/2006/main">
  <c r="F38" i="1" l="1"/>
  <c r="I45" i="1"/>
  <c r="I46" i="1"/>
  <c r="I47" i="1"/>
  <c r="I44" i="1"/>
  <c r="F45" i="1"/>
  <c r="F46" i="1"/>
  <c r="F47" i="1"/>
  <c r="F44" i="1"/>
  <c r="G2" i="1"/>
  <c r="D38" i="1"/>
  <c r="K38" i="1" l="1"/>
  <c r="H38" i="1"/>
  <c r="I38" i="1" s="1"/>
  <c r="E38" i="1"/>
  <c r="I37" i="1"/>
  <c r="F37" i="1"/>
  <c r="G37" i="1" s="1"/>
  <c r="I36" i="1"/>
  <c r="F36" i="1"/>
  <c r="G36" i="1" s="1"/>
  <c r="I35" i="1"/>
  <c r="F35" i="1"/>
  <c r="G35" i="1" s="1"/>
  <c r="I34" i="1"/>
  <c r="F34" i="1"/>
  <c r="G34" i="1" s="1"/>
  <c r="I33" i="1"/>
  <c r="F33" i="1"/>
  <c r="G33" i="1" s="1"/>
  <c r="I32" i="1"/>
  <c r="F32" i="1"/>
  <c r="G32" i="1" s="1"/>
  <c r="I31" i="1"/>
  <c r="F31" i="1"/>
  <c r="G31" i="1" s="1"/>
  <c r="I30" i="1"/>
  <c r="F30" i="1"/>
  <c r="G30" i="1" s="1"/>
  <c r="I29" i="1"/>
  <c r="F29" i="1"/>
  <c r="G29" i="1" s="1"/>
  <c r="I28" i="1"/>
  <c r="F28" i="1"/>
  <c r="G28" i="1" s="1"/>
  <c r="I27" i="1"/>
  <c r="F27" i="1"/>
  <c r="G27" i="1" s="1"/>
  <c r="I26" i="1"/>
  <c r="F26" i="1"/>
  <c r="G26" i="1" s="1"/>
  <c r="I25" i="1"/>
  <c r="F25" i="1"/>
  <c r="G25" i="1" s="1"/>
  <c r="I24" i="1"/>
  <c r="F24" i="1"/>
  <c r="G24" i="1" s="1"/>
  <c r="I23" i="1"/>
  <c r="F23" i="1"/>
  <c r="G23" i="1" s="1"/>
  <c r="I22" i="1"/>
  <c r="F22" i="1"/>
  <c r="G22" i="1" s="1"/>
  <c r="I21" i="1"/>
  <c r="F21" i="1"/>
  <c r="G21" i="1" s="1"/>
  <c r="I20" i="1"/>
  <c r="F20" i="1"/>
  <c r="G20" i="1" s="1"/>
  <c r="I19" i="1"/>
  <c r="F19" i="1"/>
  <c r="G19" i="1" s="1"/>
  <c r="I18" i="1"/>
  <c r="F18" i="1"/>
  <c r="G18" i="1" s="1"/>
  <c r="I17" i="1"/>
  <c r="F17" i="1"/>
  <c r="G17" i="1" s="1"/>
  <c r="I16" i="1"/>
  <c r="F16" i="1"/>
  <c r="G16" i="1" s="1"/>
  <c r="I15" i="1"/>
  <c r="F15" i="1"/>
  <c r="G15" i="1" s="1"/>
  <c r="I14" i="1"/>
  <c r="F14" i="1"/>
  <c r="G14" i="1" s="1"/>
  <c r="I13" i="1"/>
  <c r="F13" i="1"/>
  <c r="G13" i="1" s="1"/>
  <c r="I12" i="1"/>
  <c r="F12" i="1"/>
  <c r="G12" i="1" s="1"/>
  <c r="I11" i="1"/>
  <c r="F11" i="1"/>
  <c r="G11" i="1" s="1"/>
  <c r="I10" i="1"/>
  <c r="F10" i="1"/>
  <c r="G10" i="1" s="1"/>
  <c r="I9" i="1"/>
  <c r="F9" i="1"/>
  <c r="G9" i="1" s="1"/>
  <c r="I8" i="1"/>
  <c r="F8" i="1"/>
  <c r="G8" i="1" s="1"/>
  <c r="I7" i="1"/>
  <c r="F7" i="1"/>
  <c r="G7" i="1" s="1"/>
  <c r="I6" i="1"/>
  <c r="F6" i="1"/>
  <c r="G6" i="1" s="1"/>
  <c r="I5" i="1"/>
  <c r="F5" i="1"/>
  <c r="G5" i="1" s="1"/>
  <c r="I4" i="1"/>
  <c r="F4" i="1"/>
  <c r="G4" i="1" s="1"/>
  <c r="I3" i="1"/>
  <c r="F3" i="1"/>
  <c r="G3" i="1" s="1"/>
  <c r="I2" i="1"/>
  <c r="F2" i="1"/>
  <c r="J5" i="1" l="1"/>
  <c r="J21" i="1"/>
  <c r="J37" i="1"/>
  <c r="J18" i="1"/>
  <c r="J31" i="1"/>
  <c r="J35" i="1"/>
  <c r="J16" i="1"/>
  <c r="J29" i="1"/>
  <c r="J7" i="1"/>
  <c r="J26" i="1"/>
  <c r="J4" i="1"/>
  <c r="J17" i="1"/>
  <c r="J20" i="1"/>
  <c r="J33" i="1"/>
  <c r="J36" i="1"/>
  <c r="J8" i="1"/>
  <c r="J15" i="1"/>
  <c r="J34" i="1"/>
  <c r="J12" i="1"/>
  <c r="J28" i="1"/>
  <c r="J3" i="1"/>
  <c r="J6" i="1"/>
  <c r="J19" i="1"/>
  <c r="J13" i="1"/>
  <c r="J32" i="1"/>
  <c r="J10" i="1"/>
  <c r="J23" i="1"/>
  <c r="J11" i="1"/>
  <c r="J14" i="1"/>
  <c r="J27" i="1"/>
  <c r="J30" i="1"/>
  <c r="J24" i="1"/>
  <c r="J2" i="1"/>
  <c r="J9" i="1"/>
  <c r="J25" i="1"/>
  <c r="J22" i="1"/>
</calcChain>
</file>

<file path=xl/sharedStrings.xml><?xml version="1.0" encoding="utf-8"?>
<sst xmlns="http://schemas.openxmlformats.org/spreadsheetml/2006/main" count="91" uniqueCount="90">
  <si>
    <t>Llandeilo Ferwallt</t>
  </si>
  <si>
    <t>Bonymaen</t>
  </si>
  <si>
    <t>Castle</t>
  </si>
  <si>
    <t>Clydach</t>
  </si>
  <si>
    <t>Y Cocyd</t>
  </si>
  <si>
    <t>Cwmbwrla</t>
  </si>
  <si>
    <t>Dynfant</t>
  </si>
  <si>
    <t>Fairwood</t>
  </si>
  <si>
    <t>Gorseinon</t>
  </si>
  <si>
    <t>Gower</t>
  </si>
  <si>
    <t>Gowerton</t>
  </si>
  <si>
    <t>Killay North</t>
  </si>
  <si>
    <t>Killay South</t>
  </si>
  <si>
    <t>Kingsbridge</t>
  </si>
  <si>
    <t>Llangyfelach</t>
  </si>
  <si>
    <t>Llansamlet</t>
  </si>
  <si>
    <t>Lower Loughor</t>
  </si>
  <si>
    <t>Mawr</t>
  </si>
  <si>
    <t>Mayals</t>
  </si>
  <si>
    <t>Treforys</t>
  </si>
  <si>
    <t>Mynyddbach</t>
  </si>
  <si>
    <t>Newton</t>
  </si>
  <si>
    <t>Oystermouth</t>
  </si>
  <si>
    <t>Penclawdd</t>
  </si>
  <si>
    <t>Penderi</t>
  </si>
  <si>
    <t>Pennard</t>
  </si>
  <si>
    <t>Penyrheol</t>
  </si>
  <si>
    <t>Sketty</t>
  </si>
  <si>
    <t>Townhill</t>
  </si>
  <si>
    <t>Uplands</t>
  </si>
  <si>
    <t>Casllwchwr Uchaf</t>
  </si>
  <si>
    <t>West Cross</t>
  </si>
  <si>
    <t>St. Thomas</t>
  </si>
  <si>
    <t>Rhif</t>
  </si>
  <si>
    <t>ENW</t>
  </si>
  <si>
    <t>DISGRIFIFIAD</t>
  </si>
  <si>
    <t>NIFER CYNGHORWYR</t>
  </si>
  <si>
    <t>NIFER ETHOLWYR 2017</t>
  </si>
  <si>
    <t>CYMHAREB 2017</t>
  </si>
  <si>
    <t>% amrywiaeth o'r cyfartaledd Sirol</t>
  </si>
  <si>
    <t>NIFER ETHOLWYR 2022</t>
  </si>
  <si>
    <t>CYMHAREB 2022</t>
  </si>
  <si>
    <t>Poblogaeth sy'n cymwys i pleidleisio</t>
  </si>
  <si>
    <t>CYFANSYMIAU:</t>
  </si>
  <si>
    <t>Derbyniwyd y ffigyrau poblogaeth gan Swyddfa Ystadegau Gwladol</t>
  </si>
  <si>
    <t>Derbyniwyd y ffigyrau etholiadol gan Gyngor Dinas a Sir Abertawe</t>
  </si>
  <si>
    <t>Mwy na + neu - 50% o'r cyfartaledd Sirol</t>
  </si>
  <si>
    <t>Rhwng + neu - 25% a + neu - 50% o'r cyfartaledd Sirol</t>
  </si>
  <si>
    <t>Rhwng + neu - 10% a + neu - 25% o'r cyfartaledd Sirol</t>
  </si>
  <si>
    <t>Rhwng 0% a + neu - 10% o'r cyfartaledd Sirol</t>
  </si>
  <si>
    <t>Glandŵr</t>
  </si>
  <si>
    <t>Pennlle'r-gaer</t>
  </si>
  <si>
    <t>Pontarddulais</t>
  </si>
  <si>
    <t>Cymuned Llandeilo Ferwallt</t>
  </si>
  <si>
    <t>Cymuned Bonymaen</t>
  </si>
  <si>
    <t>Cymuned Castell</t>
  </si>
  <si>
    <t>Cymuned Clydach</t>
  </si>
  <si>
    <t>Cymuned Y Cocyd</t>
  </si>
  <si>
    <t>Cymuned Cwmbwrla</t>
  </si>
  <si>
    <t>Cymuned Y Dynfant</t>
  </si>
  <si>
    <t>Cymuned Tre-gŵyr</t>
  </si>
  <si>
    <t>Ward North yng Nghymuned Cilá</t>
  </si>
  <si>
    <t>Ward South yng Nghymuned Cilá</t>
  </si>
  <si>
    <t>Cymuned Glandŵr</t>
  </si>
  <si>
    <t>Ward Lougher Loughor yn Nhref Llwchwr</t>
  </si>
  <si>
    <t>Cymuned Mawr</t>
  </si>
  <si>
    <t>Ward Mayals yng Nghymuned Y Mwmbwls</t>
  </si>
  <si>
    <t>Cymuned Treforys</t>
  </si>
  <si>
    <t>Cymuned Mynyddbach</t>
  </si>
  <si>
    <t>Ward Newton yng Nghymuned Y Mwmbwls</t>
  </si>
  <si>
    <t>Ward Oystermouth yng Nghymuned Y Mwmbwls</t>
  </si>
  <si>
    <t>Cymuned Llanrhidian Uchaf</t>
  </si>
  <si>
    <t>Cymuned Penderi</t>
  </si>
  <si>
    <t>Cymuned Penlle'r-gaer</t>
  </si>
  <si>
    <t>Cymuned Pennard</t>
  </si>
  <si>
    <t>Cymuned Pontarddulais</t>
  </si>
  <si>
    <t>Cymuned Sgeti</t>
  </si>
  <si>
    <t>Cymuned St. Thomas</t>
  </si>
  <si>
    <t>Cymuned Townhill</t>
  </si>
  <si>
    <t>Cymuned Uplands</t>
  </si>
  <si>
    <t>Ward Casllwchwr Uchaf yn Nhref Llwchwr</t>
  </si>
  <si>
    <t>Ward West Cross yng Nghymuned Y Mwmbwls</t>
  </si>
  <si>
    <r>
      <t>Cymhareb yw nifer yr etholwyr i</t>
    </r>
    <r>
      <rPr>
        <sz val="8"/>
        <rFont val="Arial"/>
        <family val="2"/>
      </rPr>
      <t xml:space="preserve"> bob cynghorydd</t>
    </r>
  </si>
  <si>
    <t>Cymunedau Cilá Uchaf (1,068) [1,100] a'r Crwys (1,197) [1,233]</t>
  </si>
  <si>
    <t>Wardiau Gorseinon Central (1,182) [1,332] a Gorseinon East (2,160) [2,433] yn Nhref Gorseinon</t>
  </si>
  <si>
    <t>Cymunedau Llanilltyd Gŵyr (421) [426], Llangyndd, Llanmadog a Cheriton (672) [680], Llanrhidian Isaf (471) [477], Pen-rhys (340) [345], Port Einon (508) [515], Reynoldston (354) [358] a Rhossili (214) [217]</t>
  </si>
  <si>
    <t>Wardiau Garden Village (1,069) [1,313] a Kingsbridge (2,431) [2,986] yn Nhref Llwchwr</t>
  </si>
  <si>
    <t>Cymunedau Llangyfelach (1,882) [2,576] a Phontlliw a Thircoed (2,067) [2,829]</t>
  </si>
  <si>
    <t xml:space="preserve">Cymuned Grovesend a Waungron (861) [969] a wardiau Gowerton West (1,451) [1,633] a Phenyrheol (2,068) [2,327] yn Nhref Goresinon </t>
  </si>
  <si>
    <t>The Communities of Birchgrove (5,810) [6,275] and Llansamlet (5,230) [5,649]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</si>
</sst>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0">
    <xf numFmtId="0" fontId="0" fillId="0" borderId="0" xfId="0"/>
    <xf numFmtId="0" fontId="2" fillId="0" borderId="2" xfId="0" applyFont="1" applyBorder="1" applyAlignment="1"/>
    <xf numFmtId="0" fontId="2" fillId="0" borderId="0" xfId="0" applyFont="1"/>
    <xf numFmtId="0" fontId="2" fillId="0" borderId="3" xfId="0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left" vertical="center" wrapText="1"/>
    </xf>
    <xf numFmtId="1" fontId="2" fillId="0" borderId="4" xfId="1" applyNumberFormat="1" applyFont="1" applyBorder="1" applyAlignment="1">
      <alignment horizontal="center" vertical="center"/>
    </xf>
    <xf numFmtId="3" fontId="2" fillId="0" borderId="4" xfId="1" applyNumberFormat="1" applyFont="1" applyBorder="1" applyAlignment="1">
      <alignment horizontal="center" vertical="center"/>
    </xf>
    <xf numFmtId="3" fontId="2" fillId="0" borderId="4" xfId="0" applyNumberFormat="1" applyFont="1" applyFill="1" applyBorder="1" applyAlignment="1">
      <alignment horizontal="center" vertical="center" wrapText="1"/>
    </xf>
    <xf numFmtId="9" fontId="2" fillId="0" borderId="4" xfId="0" applyNumberFormat="1" applyFont="1" applyFill="1" applyBorder="1" applyAlignment="1">
      <alignment horizontal="center" vertical="center" wrapText="1"/>
    </xf>
    <xf numFmtId="9" fontId="2" fillId="0" borderId="5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vertical="center" textRotation="180"/>
    </xf>
    <xf numFmtId="0" fontId="2" fillId="0" borderId="6" xfId="0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left" vertical="center" wrapText="1"/>
    </xf>
    <xf numFmtId="3" fontId="2" fillId="0" borderId="7" xfId="1" applyNumberFormat="1" applyFont="1" applyBorder="1" applyAlignment="1">
      <alignment horizontal="center" vertical="center"/>
    </xf>
    <xf numFmtId="3" fontId="2" fillId="0" borderId="7" xfId="0" applyNumberFormat="1" applyFont="1" applyFill="1" applyBorder="1" applyAlignment="1">
      <alignment horizontal="center" vertical="center" wrapText="1"/>
    </xf>
    <xf numFmtId="9" fontId="2" fillId="0" borderId="7" xfId="0" applyNumberFormat="1" applyFont="1" applyFill="1" applyBorder="1" applyAlignment="1">
      <alignment horizontal="center" vertical="center" wrapText="1"/>
    </xf>
    <xf numFmtId="3" fontId="2" fillId="0" borderId="8" xfId="0" applyNumberFormat="1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2" fillId="0" borderId="0" xfId="0" applyFont="1" applyBorder="1"/>
    <xf numFmtId="0" fontId="2" fillId="0" borderId="0" xfId="0" applyFont="1" applyAlignment="1"/>
    <xf numFmtId="0" fontId="4" fillId="0" borderId="0" xfId="0" applyFont="1" applyBorder="1" applyAlignment="1">
      <alignment horizontal="center" textRotation="180"/>
    </xf>
    <xf numFmtId="0" fontId="0" fillId="0" borderId="0" xfId="0" applyBorder="1" applyAlignment="1">
      <alignment textRotation="180"/>
    </xf>
    <xf numFmtId="0" fontId="4" fillId="0" borderId="0" xfId="0" applyFont="1" applyBorder="1" applyAlignment="1">
      <alignment textRotation="180"/>
    </xf>
    <xf numFmtId="0" fontId="0" fillId="0" borderId="0" xfId="0" applyBorder="1" applyAlignment="1"/>
    <xf numFmtId="49" fontId="4" fillId="0" borderId="2" xfId="0" applyNumberFormat="1" applyFont="1" applyBorder="1" applyAlignment="1">
      <alignment horizontal="left" textRotation="180"/>
    </xf>
    <xf numFmtId="49" fontId="4" fillId="0" borderId="2" xfId="0" applyNumberFormat="1" applyFont="1" applyBorder="1" applyAlignment="1">
      <alignment textRotation="180"/>
    </xf>
    <xf numFmtId="0" fontId="0" fillId="0" borderId="2" xfId="0" applyBorder="1" applyAlignment="1">
      <alignment textRotation="180"/>
    </xf>
    <xf numFmtId="0" fontId="0" fillId="0" borderId="2" xfId="0" applyBorder="1" applyAlignment="1"/>
    <xf numFmtId="1" fontId="2" fillId="0" borderId="1" xfId="0" applyNumberFormat="1" applyFont="1" applyBorder="1" applyAlignment="1">
      <alignment horizontal="center" vertical="center" wrapText="1"/>
    </xf>
    <xf numFmtId="3" fontId="2" fillId="0" borderId="1" xfId="1" applyNumberFormat="1" applyFont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Alignment="1"/>
    <xf numFmtId="0" fontId="3" fillId="0" borderId="0" xfId="0" applyFont="1" applyFill="1" applyBorder="1" applyAlignment="1">
      <alignment horizontal="center" wrapText="1"/>
    </xf>
    <xf numFmtId="9" fontId="2" fillId="0" borderId="0" xfId="0" applyNumberFormat="1" applyFont="1"/>
    <xf numFmtId="1" fontId="3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4"/>
  <sheetViews>
    <sheetView tabSelected="1" view="pageLayout" topLeftCell="A7" zoomScaleNormal="100" workbookViewId="0">
      <selection activeCell="C13" sqref="C13:C29"/>
    </sheetView>
  </sheetViews>
  <sheetFormatPr defaultRowHeight="13.5" customHeight="1" x14ac:dyDescent="0.2"/>
  <cols>
    <col min="1" max="1" width="5.42578125" style="35" customWidth="1"/>
    <col min="2" max="2" width="22.85546875" style="36" customWidth="1"/>
    <col min="3" max="3" width="47.140625" style="36" customWidth="1"/>
    <col min="4" max="4" width="12" style="35" customWidth="1"/>
    <col min="5" max="5" width="11.28515625" style="37" customWidth="1"/>
    <col min="6" max="6" width="5.85546875" style="37" customWidth="1"/>
    <col min="7" max="7" width="15" style="37" customWidth="1"/>
    <col min="8" max="8" width="11.5703125" style="2" customWidth="1"/>
    <col min="9" max="9" width="6.7109375" style="2" customWidth="1"/>
    <col min="10" max="10" width="7.42578125" style="2" customWidth="1"/>
    <col min="11" max="11" width="9.42578125" style="2" customWidth="1"/>
    <col min="12" max="12" width="5.140625" style="2" bestFit="1" customWidth="1"/>
    <col min="13" max="17" width="9.140625" style="2"/>
    <col min="18" max="18" width="11.7109375" style="2" bestFit="1" customWidth="1"/>
    <col min="19" max="19" width="14.140625" style="2" bestFit="1" customWidth="1"/>
    <col min="20" max="20" width="1.85546875" style="2" customWidth="1"/>
    <col min="21" max="21" width="5.28515625" style="2" customWidth="1"/>
    <col min="22" max="22" width="1.85546875" style="2" customWidth="1"/>
    <col min="23" max="24" width="4.42578125" style="2" customWidth="1"/>
    <col min="25" max="16384" width="9.140625" style="2"/>
  </cols>
  <sheetData>
    <row r="1" spans="1:13" ht="57" thickBot="1" x14ac:dyDescent="0.25">
      <c r="A1" s="43" t="s">
        <v>33</v>
      </c>
      <c r="B1" s="43" t="s">
        <v>34</v>
      </c>
      <c r="C1" s="43" t="s">
        <v>35</v>
      </c>
      <c r="D1" s="43" t="s">
        <v>36</v>
      </c>
      <c r="E1" s="42" t="s">
        <v>37</v>
      </c>
      <c r="F1" s="42" t="s">
        <v>38</v>
      </c>
      <c r="G1" s="42" t="s">
        <v>39</v>
      </c>
      <c r="H1" s="42" t="s">
        <v>40</v>
      </c>
      <c r="I1" s="42" t="s">
        <v>41</v>
      </c>
      <c r="J1" s="43" t="s">
        <v>39</v>
      </c>
      <c r="K1" s="42" t="s">
        <v>42</v>
      </c>
      <c r="L1" s="1"/>
    </row>
    <row r="2" spans="1:13" ht="13.5" customHeight="1" x14ac:dyDescent="0.2">
      <c r="A2" s="3">
        <v>1</v>
      </c>
      <c r="B2" s="4" t="s">
        <v>0</v>
      </c>
      <c r="C2" s="5" t="s">
        <v>53</v>
      </c>
      <c r="D2" s="6">
        <v>1</v>
      </c>
      <c r="E2" s="7">
        <v>2700</v>
      </c>
      <c r="F2" s="8">
        <f>E2/D2</f>
        <v>2700</v>
      </c>
      <c r="G2" s="9">
        <f t="shared" ref="G2:G37" si="0">(F2-$F$38)/$F$38</f>
        <v>8.9734965693528929E-2</v>
      </c>
      <c r="H2" s="7">
        <v>2700</v>
      </c>
      <c r="I2" s="8">
        <f t="shared" ref="I2:I37" si="1">H2/D2</f>
        <v>2700</v>
      </c>
      <c r="J2" s="10">
        <f t="shared" ref="J2:J37" si="2">(I2-$I$38)/$I$38</f>
        <v>1.3984007844814622E-2</v>
      </c>
      <c r="K2" s="11">
        <v>2611</v>
      </c>
      <c r="L2" s="12"/>
    </row>
    <row r="3" spans="1:13" ht="13.5" customHeight="1" x14ac:dyDescent="0.2">
      <c r="A3" s="13">
        <v>2</v>
      </c>
      <c r="B3" s="14" t="s">
        <v>1</v>
      </c>
      <c r="C3" s="15" t="s">
        <v>54</v>
      </c>
      <c r="D3" s="6">
        <v>2</v>
      </c>
      <c r="E3" s="16">
        <v>5451</v>
      </c>
      <c r="F3" s="17">
        <f t="shared" ref="F3:F37" si="3">E3/D3</f>
        <v>2725.5</v>
      </c>
      <c r="G3" s="18">
        <f t="shared" si="0"/>
        <v>0.10002690703619004</v>
      </c>
      <c r="H3" s="16">
        <v>5958</v>
      </c>
      <c r="I3" s="17">
        <f t="shared" si="1"/>
        <v>2979</v>
      </c>
      <c r="J3" s="10">
        <f t="shared" si="2"/>
        <v>0.11876235532211213</v>
      </c>
      <c r="K3" s="19">
        <v>5739</v>
      </c>
      <c r="L3" s="20"/>
      <c r="M3" s="21"/>
    </row>
    <row r="4" spans="1:13" ht="12.75" x14ac:dyDescent="0.2">
      <c r="A4" s="13">
        <v>3</v>
      </c>
      <c r="B4" s="14" t="s">
        <v>2</v>
      </c>
      <c r="C4" s="15" t="s">
        <v>55</v>
      </c>
      <c r="D4" s="6">
        <v>4</v>
      </c>
      <c r="E4" s="16">
        <v>10324</v>
      </c>
      <c r="F4" s="17">
        <f t="shared" si="3"/>
        <v>2581</v>
      </c>
      <c r="G4" s="18">
        <f t="shared" si="0"/>
        <v>4.1705906094443759E-2</v>
      </c>
      <c r="H4" s="16">
        <v>11234</v>
      </c>
      <c r="I4" s="17">
        <f t="shared" si="1"/>
        <v>2808.5</v>
      </c>
      <c r="J4" s="10">
        <f t="shared" si="2"/>
        <v>5.4731142974874768E-2</v>
      </c>
      <c r="K4" s="19">
        <v>15167</v>
      </c>
      <c r="L4" s="20"/>
      <c r="M4" s="21"/>
    </row>
    <row r="5" spans="1:13" ht="13.5" customHeight="1" x14ac:dyDescent="0.2">
      <c r="A5" s="13">
        <v>4</v>
      </c>
      <c r="B5" s="14" t="s">
        <v>3</v>
      </c>
      <c r="C5" s="15" t="s">
        <v>56</v>
      </c>
      <c r="D5" s="6">
        <v>2</v>
      </c>
      <c r="E5" s="16">
        <v>5689</v>
      </c>
      <c r="F5" s="17">
        <f t="shared" si="3"/>
        <v>2844.5</v>
      </c>
      <c r="G5" s="18">
        <f t="shared" si="0"/>
        <v>0.1480559666352752</v>
      </c>
      <c r="H5" s="16">
        <v>5983</v>
      </c>
      <c r="I5" s="17">
        <f t="shared" si="1"/>
        <v>2991.5</v>
      </c>
      <c r="J5" s="10">
        <f t="shared" si="2"/>
        <v>0.12345672572880109</v>
      </c>
      <c r="K5" s="19">
        <v>5865</v>
      </c>
      <c r="L5" s="20"/>
      <c r="M5" s="21"/>
    </row>
    <row r="6" spans="1:13" ht="12.75" x14ac:dyDescent="0.2">
      <c r="A6" s="13">
        <v>5</v>
      </c>
      <c r="B6" s="14" t="s">
        <v>4</v>
      </c>
      <c r="C6" s="15" t="s">
        <v>57</v>
      </c>
      <c r="D6" s="6">
        <v>4</v>
      </c>
      <c r="E6" s="16">
        <v>10583</v>
      </c>
      <c r="F6" s="17">
        <f t="shared" si="3"/>
        <v>2645.75</v>
      </c>
      <c r="G6" s="18">
        <f t="shared" si="0"/>
        <v>6.783936499394598E-2</v>
      </c>
      <c r="H6" s="16">
        <v>11749</v>
      </c>
      <c r="I6" s="17">
        <f t="shared" si="1"/>
        <v>2937.25</v>
      </c>
      <c r="J6" s="10">
        <f t="shared" si="2"/>
        <v>0.10308315816377102</v>
      </c>
      <c r="K6" s="19">
        <v>11274</v>
      </c>
      <c r="L6" s="20"/>
      <c r="M6" s="21"/>
    </row>
    <row r="7" spans="1:13" ht="12.75" x14ac:dyDescent="0.2">
      <c r="A7" s="13">
        <v>6</v>
      </c>
      <c r="B7" s="14" t="s">
        <v>5</v>
      </c>
      <c r="C7" s="15" t="s">
        <v>58</v>
      </c>
      <c r="D7" s="6">
        <v>3</v>
      </c>
      <c r="E7" s="16">
        <v>5640</v>
      </c>
      <c r="F7" s="17">
        <f t="shared" si="3"/>
        <v>1880</v>
      </c>
      <c r="G7" s="18">
        <f t="shared" si="0"/>
        <v>-0.2412215794430243</v>
      </c>
      <c r="H7" s="16">
        <v>5780</v>
      </c>
      <c r="I7" s="17">
        <f t="shared" si="1"/>
        <v>1926.6666666666667</v>
      </c>
      <c r="J7" s="10">
        <f t="shared" si="2"/>
        <v>-0.27644104131567548</v>
      </c>
      <c r="K7" s="19">
        <v>6230</v>
      </c>
      <c r="L7" s="20"/>
    </row>
    <row r="8" spans="1:13" ht="13.5" customHeight="1" x14ac:dyDescent="0.2">
      <c r="A8" s="13">
        <v>7</v>
      </c>
      <c r="B8" s="14" t="s">
        <v>6</v>
      </c>
      <c r="C8" s="15" t="s">
        <v>59</v>
      </c>
      <c r="D8" s="6">
        <v>2</v>
      </c>
      <c r="E8" s="16">
        <v>3450</v>
      </c>
      <c r="F8" s="17">
        <f t="shared" si="3"/>
        <v>1725</v>
      </c>
      <c r="G8" s="18">
        <f t="shared" si="0"/>
        <v>-0.30378043858468984</v>
      </c>
      <c r="H8" s="16">
        <v>3450</v>
      </c>
      <c r="I8" s="17">
        <f t="shared" si="1"/>
        <v>1725</v>
      </c>
      <c r="J8" s="10">
        <f t="shared" si="2"/>
        <v>-0.35217688387692397</v>
      </c>
      <c r="K8" s="19">
        <v>3483</v>
      </c>
      <c r="L8" s="22"/>
    </row>
    <row r="9" spans="1:13" ht="13.5" customHeight="1" x14ac:dyDescent="0.2">
      <c r="A9" s="13">
        <v>8</v>
      </c>
      <c r="B9" s="14" t="s">
        <v>7</v>
      </c>
      <c r="C9" s="15" t="s">
        <v>83</v>
      </c>
      <c r="D9" s="6">
        <v>1</v>
      </c>
      <c r="E9" s="16">
        <v>2265</v>
      </c>
      <c r="F9" s="17">
        <f t="shared" si="3"/>
        <v>2265</v>
      </c>
      <c r="G9" s="18">
        <f t="shared" si="0"/>
        <v>-8.5833445445984063E-2</v>
      </c>
      <c r="H9" s="16">
        <v>2333</v>
      </c>
      <c r="I9" s="17">
        <f t="shared" si="1"/>
        <v>2333</v>
      </c>
      <c r="J9" s="10">
        <f t="shared" si="2"/>
        <v>-0.12384270729557315</v>
      </c>
      <c r="K9" s="19">
        <v>2254</v>
      </c>
      <c r="L9" s="22"/>
    </row>
    <row r="10" spans="1:13" ht="22.5" x14ac:dyDescent="0.2">
      <c r="A10" s="13">
        <v>9</v>
      </c>
      <c r="B10" s="14" t="s">
        <v>8</v>
      </c>
      <c r="C10" s="15" t="s">
        <v>84</v>
      </c>
      <c r="D10" s="6">
        <v>1</v>
      </c>
      <c r="E10" s="16">
        <v>3342</v>
      </c>
      <c r="F10" s="17">
        <f t="shared" si="3"/>
        <v>3342</v>
      </c>
      <c r="G10" s="18">
        <f t="shared" si="0"/>
        <v>0.34884972420287913</v>
      </c>
      <c r="H10" s="16">
        <v>3765</v>
      </c>
      <c r="I10" s="17">
        <f t="shared" si="1"/>
        <v>3765</v>
      </c>
      <c r="J10" s="10">
        <f t="shared" si="2"/>
        <v>0.41394436649471372</v>
      </c>
      <c r="K10" s="19">
        <v>3440</v>
      </c>
      <c r="L10" s="23"/>
    </row>
    <row r="11" spans="1:13" ht="45" x14ac:dyDescent="0.2">
      <c r="A11" s="13">
        <v>10</v>
      </c>
      <c r="B11" s="14" t="s">
        <v>9</v>
      </c>
      <c r="C11" s="15" t="s">
        <v>85</v>
      </c>
      <c r="D11" s="6">
        <v>1</v>
      </c>
      <c r="E11" s="16">
        <v>2980</v>
      </c>
      <c r="F11" s="17">
        <f t="shared" si="3"/>
        <v>2980</v>
      </c>
      <c r="G11" s="18">
        <f t="shared" si="0"/>
        <v>0.20274451769137636</v>
      </c>
      <c r="H11" s="16">
        <v>3019</v>
      </c>
      <c r="I11" s="17">
        <f t="shared" si="1"/>
        <v>3019</v>
      </c>
      <c r="J11" s="10">
        <f t="shared" si="2"/>
        <v>0.1337843406235168</v>
      </c>
      <c r="K11" s="19">
        <v>2976</v>
      </c>
      <c r="L11" s="23"/>
    </row>
    <row r="12" spans="1:13" ht="11.25" x14ac:dyDescent="0.2">
      <c r="A12" s="13">
        <v>11</v>
      </c>
      <c r="B12" s="14" t="s">
        <v>10</v>
      </c>
      <c r="C12" s="15" t="s">
        <v>60</v>
      </c>
      <c r="D12" s="6">
        <v>1</v>
      </c>
      <c r="E12" s="16">
        <v>3969</v>
      </c>
      <c r="F12" s="17">
        <f t="shared" si="3"/>
        <v>3969</v>
      </c>
      <c r="G12" s="18">
        <f t="shared" si="0"/>
        <v>0.60191039956948755</v>
      </c>
      <c r="H12" s="16">
        <v>4130</v>
      </c>
      <c r="I12" s="17">
        <f t="shared" si="1"/>
        <v>4130</v>
      </c>
      <c r="J12" s="10">
        <f t="shared" si="2"/>
        <v>0.55101998237003125</v>
      </c>
      <c r="K12" s="19">
        <v>4070</v>
      </c>
      <c r="L12" s="24"/>
    </row>
    <row r="13" spans="1:13" ht="11.25" x14ac:dyDescent="0.2">
      <c r="A13" s="13">
        <v>12</v>
      </c>
      <c r="B13" s="14" t="s">
        <v>11</v>
      </c>
      <c r="C13" s="5" t="s">
        <v>61</v>
      </c>
      <c r="D13" s="6">
        <v>1</v>
      </c>
      <c r="E13" s="16">
        <v>2198</v>
      </c>
      <c r="F13" s="17">
        <f t="shared" si="3"/>
        <v>2198</v>
      </c>
      <c r="G13" s="18">
        <f t="shared" si="0"/>
        <v>-0.11287501681689756</v>
      </c>
      <c r="H13" s="16">
        <v>2800</v>
      </c>
      <c r="I13" s="17">
        <f t="shared" si="1"/>
        <v>2800</v>
      </c>
      <c r="J13" s="10">
        <f t="shared" si="2"/>
        <v>5.1538971098326274E-2</v>
      </c>
      <c r="K13" s="19">
        <v>2634</v>
      </c>
      <c r="L13" s="24"/>
    </row>
    <row r="14" spans="1:13" ht="11.25" x14ac:dyDescent="0.2">
      <c r="A14" s="13">
        <v>13</v>
      </c>
      <c r="B14" s="14" t="s">
        <v>12</v>
      </c>
      <c r="C14" s="15" t="s">
        <v>62</v>
      </c>
      <c r="D14" s="6">
        <v>1</v>
      </c>
      <c r="E14" s="16">
        <v>1867</v>
      </c>
      <c r="F14" s="17">
        <f t="shared" si="3"/>
        <v>1867</v>
      </c>
      <c r="G14" s="18">
        <f t="shared" si="0"/>
        <v>-0.24646845150006721</v>
      </c>
      <c r="H14" s="16">
        <v>1867</v>
      </c>
      <c r="I14" s="17">
        <f t="shared" si="1"/>
        <v>1867</v>
      </c>
      <c r="J14" s="10">
        <f t="shared" si="2"/>
        <v>-0.29884883605693746</v>
      </c>
      <c r="K14" s="19">
        <v>1839</v>
      </c>
      <c r="L14" s="25"/>
    </row>
    <row r="15" spans="1:13" ht="21.75" customHeight="1" x14ac:dyDescent="0.2">
      <c r="A15" s="13">
        <v>14</v>
      </c>
      <c r="B15" s="14" t="s">
        <v>13</v>
      </c>
      <c r="C15" s="15" t="s">
        <v>86</v>
      </c>
      <c r="D15" s="6">
        <v>1</v>
      </c>
      <c r="E15" s="16">
        <v>3500</v>
      </c>
      <c r="F15" s="17">
        <f t="shared" si="3"/>
        <v>3500</v>
      </c>
      <c r="G15" s="18">
        <f t="shared" si="0"/>
        <v>0.41261939997309305</v>
      </c>
      <c r="H15" s="16">
        <v>4299</v>
      </c>
      <c r="I15" s="17">
        <f t="shared" si="1"/>
        <v>4299</v>
      </c>
      <c r="J15" s="10">
        <f t="shared" si="2"/>
        <v>0.61448787026846596</v>
      </c>
      <c r="K15" s="19">
        <v>3365</v>
      </c>
      <c r="L15" s="25"/>
    </row>
    <row r="16" spans="1:13" ht="13.5" customHeight="1" x14ac:dyDescent="0.2">
      <c r="A16" s="13">
        <v>15</v>
      </c>
      <c r="B16" s="14" t="s">
        <v>50</v>
      </c>
      <c r="C16" s="15" t="s">
        <v>63</v>
      </c>
      <c r="D16" s="6">
        <v>2</v>
      </c>
      <c r="E16" s="16">
        <v>4780</v>
      </c>
      <c r="F16" s="17">
        <f t="shared" si="3"/>
        <v>2390</v>
      </c>
      <c r="G16" s="18">
        <f t="shared" si="0"/>
        <v>-3.5382752589802176E-2</v>
      </c>
      <c r="H16" s="16">
        <v>4976</v>
      </c>
      <c r="I16" s="17">
        <f t="shared" si="1"/>
        <v>2488</v>
      </c>
      <c r="J16" s="10">
        <f t="shared" si="2"/>
        <v>-6.5632514252630086E-2</v>
      </c>
      <c r="K16" s="19">
        <v>5378</v>
      </c>
      <c r="L16" s="26"/>
    </row>
    <row r="17" spans="1:12" ht="22.5" x14ac:dyDescent="0.2">
      <c r="A17" s="13">
        <v>16</v>
      </c>
      <c r="B17" s="14" t="s">
        <v>14</v>
      </c>
      <c r="C17" s="15" t="s">
        <v>87</v>
      </c>
      <c r="D17" s="6">
        <v>1</v>
      </c>
      <c r="E17" s="16">
        <v>3949</v>
      </c>
      <c r="F17" s="17">
        <f t="shared" si="3"/>
        <v>3949</v>
      </c>
      <c r="G17" s="18">
        <f t="shared" si="0"/>
        <v>0.59383828871249844</v>
      </c>
      <c r="H17" s="16">
        <v>5405</v>
      </c>
      <c r="I17" s="17">
        <f t="shared" si="1"/>
        <v>5405</v>
      </c>
      <c r="J17" s="10">
        <f t="shared" si="2"/>
        <v>1.0298457638523049</v>
      </c>
      <c r="K17" s="19">
        <v>4008</v>
      </c>
      <c r="L17" s="22"/>
    </row>
    <row r="18" spans="1:12" ht="22.5" x14ac:dyDescent="0.2">
      <c r="A18" s="13">
        <v>17</v>
      </c>
      <c r="B18" s="14" t="s">
        <v>15</v>
      </c>
      <c r="C18" s="15" t="s">
        <v>89</v>
      </c>
      <c r="D18" s="6">
        <v>4</v>
      </c>
      <c r="E18" s="16">
        <v>11040</v>
      </c>
      <c r="F18" s="17">
        <f t="shared" si="3"/>
        <v>2760</v>
      </c>
      <c r="G18" s="18">
        <f t="shared" si="0"/>
        <v>0.11395129826449624</v>
      </c>
      <c r="H18" s="16">
        <v>11924</v>
      </c>
      <c r="I18" s="17">
        <f t="shared" si="1"/>
        <v>2981</v>
      </c>
      <c r="J18" s="10">
        <f t="shared" si="2"/>
        <v>0.11951345458718236</v>
      </c>
      <c r="K18" s="19">
        <v>11363</v>
      </c>
      <c r="L18" s="22"/>
    </row>
    <row r="19" spans="1:12" ht="11.25" x14ac:dyDescent="0.2">
      <c r="A19" s="13">
        <v>18</v>
      </c>
      <c r="B19" s="14" t="s">
        <v>16</v>
      </c>
      <c r="C19" s="15" t="s">
        <v>64</v>
      </c>
      <c r="D19" s="6">
        <v>1</v>
      </c>
      <c r="E19" s="16">
        <v>1789</v>
      </c>
      <c r="F19" s="17">
        <f t="shared" si="3"/>
        <v>1789</v>
      </c>
      <c r="G19" s="18">
        <f t="shared" si="0"/>
        <v>-0.27794968384232471</v>
      </c>
      <c r="H19" s="16">
        <v>1789</v>
      </c>
      <c r="I19" s="17">
        <f t="shared" si="1"/>
        <v>1789</v>
      </c>
      <c r="J19" s="10">
        <f t="shared" si="2"/>
        <v>-0.32814170739467652</v>
      </c>
      <c r="K19" s="19">
        <v>1846</v>
      </c>
      <c r="L19" s="22"/>
    </row>
    <row r="20" spans="1:12" ht="13.5" customHeight="1" x14ac:dyDescent="0.2">
      <c r="A20" s="13">
        <v>19</v>
      </c>
      <c r="B20" s="14" t="s">
        <v>17</v>
      </c>
      <c r="C20" s="15" t="s">
        <v>65</v>
      </c>
      <c r="D20" s="6">
        <v>1</v>
      </c>
      <c r="E20" s="16">
        <v>1390</v>
      </c>
      <c r="F20" s="17">
        <f t="shared" si="3"/>
        <v>1390</v>
      </c>
      <c r="G20" s="18">
        <f t="shared" si="0"/>
        <v>-0.43898829543925733</v>
      </c>
      <c r="H20" s="16">
        <v>1390</v>
      </c>
      <c r="I20" s="17">
        <f t="shared" si="1"/>
        <v>1390</v>
      </c>
      <c r="J20" s="10">
        <f t="shared" si="2"/>
        <v>-0.47798601077618802</v>
      </c>
      <c r="K20" s="19">
        <v>1422</v>
      </c>
      <c r="L20" s="23"/>
    </row>
    <row r="21" spans="1:12" ht="11.25" x14ac:dyDescent="0.2">
      <c r="A21" s="13">
        <v>20</v>
      </c>
      <c r="B21" s="14" t="s">
        <v>18</v>
      </c>
      <c r="C21" s="15" t="s">
        <v>66</v>
      </c>
      <c r="D21" s="6">
        <v>1</v>
      </c>
      <c r="E21" s="16">
        <v>2156</v>
      </c>
      <c r="F21" s="17">
        <f t="shared" si="3"/>
        <v>2156</v>
      </c>
      <c r="G21" s="18">
        <f t="shared" si="0"/>
        <v>-0.12982644961657469</v>
      </c>
      <c r="H21" s="16">
        <v>2156</v>
      </c>
      <c r="I21" s="17">
        <f t="shared" si="1"/>
        <v>2156</v>
      </c>
      <c r="J21" s="10">
        <f t="shared" si="2"/>
        <v>-0.19031499225428877</v>
      </c>
      <c r="K21" s="19">
        <v>2148</v>
      </c>
      <c r="L21" s="23"/>
    </row>
    <row r="22" spans="1:12" ht="13.5" customHeight="1" x14ac:dyDescent="0.2">
      <c r="A22" s="13">
        <v>21</v>
      </c>
      <c r="B22" s="14" t="s">
        <v>19</v>
      </c>
      <c r="C22" s="15" t="s">
        <v>67</v>
      </c>
      <c r="D22" s="6">
        <v>5</v>
      </c>
      <c r="E22" s="16">
        <v>12047</v>
      </c>
      <c r="F22" s="17">
        <f t="shared" si="3"/>
        <v>2409.4</v>
      </c>
      <c r="G22" s="18">
        <f t="shared" si="0"/>
        <v>-2.7552805058522707E-2</v>
      </c>
      <c r="H22" s="16">
        <v>12177</v>
      </c>
      <c r="I22" s="17">
        <f t="shared" si="1"/>
        <v>2435.4</v>
      </c>
      <c r="J22" s="10">
        <f t="shared" si="2"/>
        <v>-8.5386424923977175E-2</v>
      </c>
      <c r="K22" s="19">
        <v>13199</v>
      </c>
      <c r="L22" s="23"/>
    </row>
    <row r="23" spans="1:12" ht="13.5" customHeight="1" x14ac:dyDescent="0.2">
      <c r="A23" s="13">
        <v>22</v>
      </c>
      <c r="B23" s="14" t="s">
        <v>20</v>
      </c>
      <c r="C23" s="15" t="s">
        <v>68</v>
      </c>
      <c r="D23" s="6">
        <v>3</v>
      </c>
      <c r="E23" s="16">
        <v>6604</v>
      </c>
      <c r="F23" s="17">
        <f t="shared" si="3"/>
        <v>2201.3333333333335</v>
      </c>
      <c r="G23" s="18">
        <f t="shared" si="0"/>
        <v>-0.11152966500739932</v>
      </c>
      <c r="H23" s="16">
        <v>7139</v>
      </c>
      <c r="I23" s="17">
        <f t="shared" si="1"/>
        <v>2379.6666666666665</v>
      </c>
      <c r="J23" s="10">
        <f t="shared" si="2"/>
        <v>-0.10631705777726776</v>
      </c>
      <c r="K23" s="19">
        <v>7273</v>
      </c>
      <c r="L23" s="24"/>
    </row>
    <row r="24" spans="1:12" ht="12.75" x14ac:dyDescent="0.2">
      <c r="A24" s="13">
        <v>23</v>
      </c>
      <c r="B24" s="14" t="s">
        <v>21</v>
      </c>
      <c r="C24" s="15" t="s">
        <v>69</v>
      </c>
      <c r="D24" s="6">
        <v>1</v>
      </c>
      <c r="E24" s="16">
        <v>2832</v>
      </c>
      <c r="F24" s="17">
        <f t="shared" si="3"/>
        <v>2832</v>
      </c>
      <c r="G24" s="18">
        <f t="shared" si="0"/>
        <v>0.143010897349657</v>
      </c>
      <c r="H24" s="16">
        <v>2926</v>
      </c>
      <c r="I24" s="17">
        <f t="shared" si="1"/>
        <v>2926</v>
      </c>
      <c r="J24" s="10">
        <f t="shared" si="2"/>
        <v>9.8858224797750957E-2</v>
      </c>
      <c r="K24" s="19">
        <v>2789</v>
      </c>
      <c r="L24" s="26"/>
    </row>
    <row r="25" spans="1:12" ht="13.5" customHeight="1" x14ac:dyDescent="0.2">
      <c r="A25" s="13">
        <v>24</v>
      </c>
      <c r="B25" s="14" t="s">
        <v>22</v>
      </c>
      <c r="C25" s="15" t="s">
        <v>70</v>
      </c>
      <c r="D25" s="6">
        <v>1</v>
      </c>
      <c r="E25" s="16">
        <v>3275</v>
      </c>
      <c r="F25" s="17">
        <f t="shared" si="3"/>
        <v>3275</v>
      </c>
      <c r="G25" s="18">
        <f t="shared" si="0"/>
        <v>0.32180815283196562</v>
      </c>
      <c r="H25" s="16">
        <v>3318</v>
      </c>
      <c r="I25" s="17">
        <f t="shared" si="1"/>
        <v>3318</v>
      </c>
      <c r="J25" s="10">
        <f t="shared" si="2"/>
        <v>0.24607368075151664</v>
      </c>
      <c r="K25" s="19">
        <v>3424</v>
      </c>
      <c r="L25" s="26"/>
    </row>
    <row r="26" spans="1:12" ht="13.5" customHeight="1" x14ac:dyDescent="0.2">
      <c r="A26" s="13">
        <v>25</v>
      </c>
      <c r="B26" s="14" t="s">
        <v>23</v>
      </c>
      <c r="C26" s="15" t="s">
        <v>71</v>
      </c>
      <c r="D26" s="6">
        <v>1</v>
      </c>
      <c r="E26" s="16">
        <v>2921</v>
      </c>
      <c r="F26" s="17">
        <f t="shared" si="3"/>
        <v>2921</v>
      </c>
      <c r="G26" s="18">
        <f t="shared" si="0"/>
        <v>0.17893179066325851</v>
      </c>
      <c r="H26" s="16">
        <v>2921</v>
      </c>
      <c r="I26" s="17">
        <f t="shared" si="1"/>
        <v>2921</v>
      </c>
      <c r="J26" s="10">
        <f t="shared" si="2"/>
        <v>9.6980476635075377E-2</v>
      </c>
      <c r="K26" s="19">
        <v>2979</v>
      </c>
      <c r="L26" s="26"/>
    </row>
    <row r="27" spans="1:12" ht="13.5" customHeight="1" x14ac:dyDescent="0.2">
      <c r="A27" s="13">
        <v>26</v>
      </c>
      <c r="B27" s="14" t="s">
        <v>24</v>
      </c>
      <c r="C27" s="15" t="s">
        <v>72</v>
      </c>
      <c r="D27" s="6">
        <v>3</v>
      </c>
      <c r="E27" s="16">
        <v>7577</v>
      </c>
      <c r="F27" s="17">
        <f t="shared" si="3"/>
        <v>2525.6666666666665</v>
      </c>
      <c r="G27" s="18">
        <f t="shared" si="0"/>
        <v>1.9373066056773847E-2</v>
      </c>
      <c r="H27" s="16">
        <v>8064</v>
      </c>
      <c r="I27" s="17">
        <f t="shared" si="1"/>
        <v>2688</v>
      </c>
      <c r="J27" s="10">
        <f t="shared" si="2"/>
        <v>9.4774122543932245E-3</v>
      </c>
      <c r="K27" s="19">
        <v>8691</v>
      </c>
      <c r="L27" s="22"/>
    </row>
    <row r="28" spans="1:12" ht="11.25" x14ac:dyDescent="0.2">
      <c r="A28" s="13">
        <v>27</v>
      </c>
      <c r="B28" s="14" t="s">
        <v>51</v>
      </c>
      <c r="C28" s="15" t="s">
        <v>73</v>
      </c>
      <c r="D28" s="6">
        <v>1</v>
      </c>
      <c r="E28" s="16">
        <v>2543</v>
      </c>
      <c r="F28" s="17">
        <f t="shared" si="3"/>
        <v>2543</v>
      </c>
      <c r="G28" s="18">
        <f t="shared" si="0"/>
        <v>2.6368895466164465E-2</v>
      </c>
      <c r="H28" s="16">
        <v>3515</v>
      </c>
      <c r="I28" s="17">
        <f t="shared" si="1"/>
        <v>3515</v>
      </c>
      <c r="J28" s="10">
        <f t="shared" si="2"/>
        <v>0.32005695836093462</v>
      </c>
      <c r="K28" s="19">
        <v>2563</v>
      </c>
      <c r="L28" s="22"/>
    </row>
    <row r="29" spans="1:12" ht="11.25" x14ac:dyDescent="0.2">
      <c r="A29" s="13">
        <v>28</v>
      </c>
      <c r="B29" s="14" t="s">
        <v>25</v>
      </c>
      <c r="C29" s="15" t="s">
        <v>74</v>
      </c>
      <c r="D29" s="6">
        <v>1</v>
      </c>
      <c r="E29" s="16">
        <v>2236</v>
      </c>
      <c r="F29" s="17">
        <f t="shared" si="3"/>
        <v>2236</v>
      </c>
      <c r="G29" s="18">
        <f t="shared" si="0"/>
        <v>-9.753800618861827E-2</v>
      </c>
      <c r="H29" s="16">
        <v>2345</v>
      </c>
      <c r="I29" s="17">
        <f t="shared" si="1"/>
        <v>2345</v>
      </c>
      <c r="J29" s="10">
        <f t="shared" si="2"/>
        <v>-0.11933611170515174</v>
      </c>
      <c r="K29" s="19">
        <v>2237</v>
      </c>
      <c r="L29" s="22"/>
    </row>
    <row r="30" spans="1:12" ht="33.75" x14ac:dyDescent="0.2">
      <c r="A30" s="13">
        <v>29</v>
      </c>
      <c r="B30" s="14" t="s">
        <v>26</v>
      </c>
      <c r="C30" s="15" t="s">
        <v>88</v>
      </c>
      <c r="D30" s="6">
        <v>2</v>
      </c>
      <c r="E30" s="16">
        <v>4380</v>
      </c>
      <c r="F30" s="17">
        <f t="shared" si="3"/>
        <v>2190</v>
      </c>
      <c r="G30" s="18">
        <f t="shared" si="0"/>
        <v>-0.11610386115969321</v>
      </c>
      <c r="H30" s="16">
        <v>4929</v>
      </c>
      <c r="I30" s="17">
        <f t="shared" si="1"/>
        <v>2464.5</v>
      </c>
      <c r="J30" s="10">
        <f t="shared" si="2"/>
        <v>-7.445793061720532E-2</v>
      </c>
      <c r="K30" s="19">
        <v>4479</v>
      </c>
      <c r="L30" s="23"/>
    </row>
    <row r="31" spans="1:12" ht="11.25" x14ac:dyDescent="0.2">
      <c r="A31" s="13">
        <v>30</v>
      </c>
      <c r="B31" s="14" t="s">
        <v>52</v>
      </c>
      <c r="C31" s="15" t="s">
        <v>75</v>
      </c>
      <c r="D31" s="6">
        <v>2</v>
      </c>
      <c r="E31" s="16">
        <v>4901</v>
      </c>
      <c r="F31" s="17">
        <f t="shared" si="3"/>
        <v>2450.5</v>
      </c>
      <c r="G31" s="18">
        <f t="shared" si="0"/>
        <v>-1.0964617247410137E-2</v>
      </c>
      <c r="H31" s="16">
        <v>5472</v>
      </c>
      <c r="I31" s="17">
        <f t="shared" si="1"/>
        <v>2736</v>
      </c>
      <c r="J31" s="10">
        <f t="shared" si="2"/>
        <v>2.7503794616078818E-2</v>
      </c>
      <c r="K31" s="19">
        <v>5083</v>
      </c>
      <c r="L31" s="23"/>
    </row>
    <row r="32" spans="1:12" ht="11.25" x14ac:dyDescent="0.2">
      <c r="A32" s="13">
        <v>31</v>
      </c>
      <c r="B32" s="14" t="s">
        <v>27</v>
      </c>
      <c r="C32" s="15" t="s">
        <v>76</v>
      </c>
      <c r="D32" s="6">
        <v>5</v>
      </c>
      <c r="E32" s="16">
        <v>11120</v>
      </c>
      <c r="F32" s="17">
        <f t="shared" si="3"/>
        <v>2224</v>
      </c>
      <c r="G32" s="18">
        <f t="shared" si="0"/>
        <v>-0.10238127270281173</v>
      </c>
      <c r="H32" s="16">
        <v>11773</v>
      </c>
      <c r="I32" s="17">
        <f t="shared" si="1"/>
        <v>2354.6</v>
      </c>
      <c r="J32" s="10">
        <f t="shared" si="2"/>
        <v>-0.11573083523281466</v>
      </c>
      <c r="K32" s="19">
        <v>12255</v>
      </c>
      <c r="L32" s="27"/>
    </row>
    <row r="33" spans="1:12" ht="11.25" x14ac:dyDescent="0.2">
      <c r="A33" s="13">
        <v>32</v>
      </c>
      <c r="B33" s="14" t="s">
        <v>32</v>
      </c>
      <c r="C33" s="15" t="s">
        <v>77</v>
      </c>
      <c r="D33" s="6">
        <v>2</v>
      </c>
      <c r="E33" s="16">
        <v>5490</v>
      </c>
      <c r="F33" s="17">
        <f t="shared" si="3"/>
        <v>2745</v>
      </c>
      <c r="G33" s="18">
        <f t="shared" si="0"/>
        <v>0.1078972151217544</v>
      </c>
      <c r="H33" s="16">
        <v>6230</v>
      </c>
      <c r="I33" s="17">
        <f t="shared" si="1"/>
        <v>3115</v>
      </c>
      <c r="J33" s="10">
        <f t="shared" si="2"/>
        <v>0.16983710534688798</v>
      </c>
      <c r="K33" s="19">
        <v>6432</v>
      </c>
      <c r="L33" s="28"/>
    </row>
    <row r="34" spans="1:12" ht="13.5" customHeight="1" x14ac:dyDescent="0.2">
      <c r="A34" s="13">
        <v>33</v>
      </c>
      <c r="B34" s="14" t="s">
        <v>28</v>
      </c>
      <c r="C34" s="15" t="s">
        <v>78</v>
      </c>
      <c r="D34" s="6">
        <v>3</v>
      </c>
      <c r="E34" s="16">
        <v>5891</v>
      </c>
      <c r="F34" s="17">
        <f t="shared" si="3"/>
        <v>1963.6666666666667</v>
      </c>
      <c r="G34" s="18">
        <f t="shared" si="0"/>
        <v>-0.20745324902461987</v>
      </c>
      <c r="H34" s="16">
        <v>5891</v>
      </c>
      <c r="I34" s="17">
        <f t="shared" si="1"/>
        <v>1963.6666666666667</v>
      </c>
      <c r="J34" s="10">
        <f t="shared" si="2"/>
        <v>-0.26254570491187618</v>
      </c>
      <c r="K34" s="19">
        <v>6377</v>
      </c>
      <c r="L34" s="29"/>
    </row>
    <row r="35" spans="1:12" ht="13.5" customHeight="1" x14ac:dyDescent="0.2">
      <c r="A35" s="13">
        <v>34</v>
      </c>
      <c r="B35" s="14" t="s">
        <v>29</v>
      </c>
      <c r="C35" s="15" t="s">
        <v>79</v>
      </c>
      <c r="D35" s="6">
        <v>4</v>
      </c>
      <c r="E35" s="16">
        <v>10157</v>
      </c>
      <c r="F35" s="17">
        <f t="shared" si="3"/>
        <v>2539.25</v>
      </c>
      <c r="G35" s="18">
        <f t="shared" si="0"/>
        <v>2.4855374680479009E-2</v>
      </c>
      <c r="H35" s="16">
        <v>10741</v>
      </c>
      <c r="I35" s="17">
        <f t="shared" si="1"/>
        <v>2685.25</v>
      </c>
      <c r="J35" s="10">
        <f t="shared" si="2"/>
        <v>8.4446507649216553E-3</v>
      </c>
      <c r="K35" s="19">
        <v>14662</v>
      </c>
      <c r="L35" s="29"/>
    </row>
    <row r="36" spans="1:12" ht="11.25" x14ac:dyDescent="0.2">
      <c r="A36" s="13">
        <v>35</v>
      </c>
      <c r="B36" s="14" t="s">
        <v>30</v>
      </c>
      <c r="C36" s="15" t="s">
        <v>80</v>
      </c>
      <c r="D36" s="6">
        <v>1</v>
      </c>
      <c r="E36" s="16">
        <v>2137</v>
      </c>
      <c r="F36" s="17">
        <f t="shared" si="3"/>
        <v>2137</v>
      </c>
      <c r="G36" s="18">
        <f t="shared" si="0"/>
        <v>-0.13749495493071434</v>
      </c>
      <c r="H36" s="16">
        <v>2352</v>
      </c>
      <c r="I36" s="17">
        <f t="shared" si="1"/>
        <v>2352</v>
      </c>
      <c r="J36" s="10">
        <f t="shared" si="2"/>
        <v>-0.11670726427740592</v>
      </c>
      <c r="K36" s="19">
        <v>2251</v>
      </c>
      <c r="L36" s="29"/>
    </row>
    <row r="37" spans="1:12" ht="13.5" customHeight="1" thickBot="1" x14ac:dyDescent="0.25">
      <c r="A37" s="13">
        <v>36</v>
      </c>
      <c r="B37" s="14" t="s">
        <v>31</v>
      </c>
      <c r="C37" s="15" t="s">
        <v>81</v>
      </c>
      <c r="D37" s="6">
        <v>2</v>
      </c>
      <c r="E37" s="16">
        <v>5219</v>
      </c>
      <c r="F37" s="17">
        <f t="shared" si="3"/>
        <v>2609.5</v>
      </c>
      <c r="G37" s="18">
        <f t="shared" si="0"/>
        <v>5.3208664065653236E-2</v>
      </c>
      <c r="H37" s="16">
        <v>5219</v>
      </c>
      <c r="I37" s="17">
        <f t="shared" si="1"/>
        <v>2609.5</v>
      </c>
      <c r="J37" s="10">
        <f t="shared" si="2"/>
        <v>-2.0003233899613424E-2</v>
      </c>
      <c r="K37" s="19">
        <v>5372</v>
      </c>
      <c r="L37" s="30"/>
    </row>
    <row r="38" spans="1:12" ht="13.5" customHeight="1" thickBot="1" x14ac:dyDescent="0.25">
      <c r="A38" s="45" t="s">
        <v>43</v>
      </c>
      <c r="B38" s="46"/>
      <c r="C38" s="47"/>
      <c r="D38" s="31">
        <f>SUM(D2:D37)</f>
        <v>72</v>
      </c>
      <c r="E38" s="32">
        <f>SUM(E2:E37)</f>
        <v>178392</v>
      </c>
      <c r="F38" s="33">
        <f>E38/D38</f>
        <v>2477.6666666666665</v>
      </c>
      <c r="G38" s="33"/>
      <c r="H38" s="33">
        <f>SUM(H2:H37)</f>
        <v>191719</v>
      </c>
      <c r="I38" s="33">
        <f>H38/72</f>
        <v>2662.7638888888887</v>
      </c>
      <c r="J38" s="33"/>
      <c r="K38" s="34">
        <f>SUM(K2:K37)</f>
        <v>197178</v>
      </c>
      <c r="L38" s="23"/>
    </row>
    <row r="39" spans="1:12" ht="13.5" customHeight="1" x14ac:dyDescent="0.2">
      <c r="A39" s="49" t="s">
        <v>82</v>
      </c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23"/>
    </row>
    <row r="40" spans="1:12" ht="13.5" customHeight="1" x14ac:dyDescent="0.2">
      <c r="A40" s="48" t="s">
        <v>45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23"/>
    </row>
    <row r="41" spans="1:12" ht="13.5" customHeight="1" x14ac:dyDescent="0.2">
      <c r="A41" s="48" t="s">
        <v>44</v>
      </c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23"/>
    </row>
    <row r="42" spans="1:12" ht="13.5" customHeight="1" x14ac:dyDescent="0.2">
      <c r="L42" s="38"/>
    </row>
    <row r="43" spans="1:12" ht="13.5" customHeight="1" x14ac:dyDescent="0.2">
      <c r="A43" s="39"/>
      <c r="B43" s="2"/>
      <c r="C43" s="2"/>
      <c r="D43" s="2"/>
      <c r="E43" s="39">
        <v>2018</v>
      </c>
      <c r="F43" s="40"/>
      <c r="G43" s="2"/>
      <c r="H43" s="41">
        <v>2023</v>
      </c>
      <c r="I43" s="40"/>
      <c r="J43" s="40"/>
      <c r="L43" s="38"/>
    </row>
    <row r="44" spans="1:12" ht="13.5" customHeight="1" x14ac:dyDescent="0.2">
      <c r="A44" s="44" t="s">
        <v>46</v>
      </c>
      <c r="B44" s="2"/>
      <c r="C44" s="2"/>
      <c r="D44" s="2"/>
      <c r="E44" s="2">
        <v>2</v>
      </c>
      <c r="F44" s="40">
        <f>E44/36</f>
        <v>5.5555555555555552E-2</v>
      </c>
      <c r="G44" s="2"/>
      <c r="H44" s="2">
        <v>3</v>
      </c>
      <c r="I44" s="40">
        <f>H44/36</f>
        <v>8.3333333333333329E-2</v>
      </c>
      <c r="J44" s="40"/>
      <c r="L44" s="38"/>
    </row>
    <row r="45" spans="1:12" ht="13.5" customHeight="1" x14ac:dyDescent="0.2">
      <c r="A45" s="44" t="s">
        <v>47</v>
      </c>
      <c r="B45" s="2"/>
      <c r="C45" s="2"/>
      <c r="D45" s="2"/>
      <c r="E45" s="2">
        <v>6</v>
      </c>
      <c r="F45" s="40">
        <f t="shared" ref="F45:F47" si="4">E45/36</f>
        <v>0.16666666666666666</v>
      </c>
      <c r="G45" s="2"/>
      <c r="H45" s="2">
        <v>8</v>
      </c>
      <c r="I45" s="40">
        <f t="shared" ref="I45:I47" si="5">H45/36</f>
        <v>0.22222222222222221</v>
      </c>
      <c r="J45" s="40"/>
      <c r="L45" s="38"/>
    </row>
    <row r="46" spans="1:12" ht="13.5" customHeight="1" x14ac:dyDescent="0.2">
      <c r="A46" s="44" t="s">
        <v>48</v>
      </c>
      <c r="B46" s="2"/>
      <c r="C46" s="2"/>
      <c r="D46" s="2"/>
      <c r="E46" s="2">
        <v>15</v>
      </c>
      <c r="F46" s="40">
        <f t="shared" si="4"/>
        <v>0.41666666666666669</v>
      </c>
      <c r="G46" s="2"/>
      <c r="H46" s="2">
        <v>13</v>
      </c>
      <c r="I46" s="40">
        <f t="shared" si="5"/>
        <v>0.3611111111111111</v>
      </c>
      <c r="J46" s="40"/>
      <c r="L46" s="38"/>
    </row>
    <row r="47" spans="1:12" ht="13.5" customHeight="1" x14ac:dyDescent="0.2">
      <c r="A47" s="44" t="s">
        <v>49</v>
      </c>
      <c r="B47" s="2"/>
      <c r="C47" s="2"/>
      <c r="D47" s="2"/>
      <c r="E47" s="2">
        <v>13</v>
      </c>
      <c r="F47" s="40">
        <f t="shared" si="4"/>
        <v>0.3611111111111111</v>
      </c>
      <c r="G47" s="2"/>
      <c r="H47" s="2">
        <v>12</v>
      </c>
      <c r="I47" s="40">
        <f t="shared" si="5"/>
        <v>0.33333333333333331</v>
      </c>
      <c r="J47" s="40"/>
      <c r="L47" s="38"/>
    </row>
    <row r="48" spans="1:12" ht="13.5" customHeight="1" x14ac:dyDescent="0.2">
      <c r="L48" s="38"/>
    </row>
    <row r="49" spans="12:12" ht="12.75" x14ac:dyDescent="0.2">
      <c r="L49" s="38"/>
    </row>
    <row r="50" spans="12:12" ht="12.75" x14ac:dyDescent="0.2">
      <c r="L50" s="38"/>
    </row>
    <row r="51" spans="12:12" ht="12.75" x14ac:dyDescent="0.2">
      <c r="L51" s="38"/>
    </row>
    <row r="52" spans="12:12" ht="12.75" x14ac:dyDescent="0.2">
      <c r="L52" s="38"/>
    </row>
    <row r="53" spans="12:12" ht="12.75" x14ac:dyDescent="0.2">
      <c r="L53" s="38"/>
    </row>
    <row r="54" spans="12:12" ht="12.75" x14ac:dyDescent="0.2">
      <c r="L54" s="38"/>
    </row>
    <row r="55" spans="12:12" ht="11.25" x14ac:dyDescent="0.2">
      <c r="L55" s="22"/>
    </row>
    <row r="56" spans="12:12" ht="11.25" x14ac:dyDescent="0.2">
      <c r="L56" s="22"/>
    </row>
    <row r="57" spans="12:12" ht="11.25" x14ac:dyDescent="0.2">
      <c r="L57" s="22"/>
    </row>
    <row r="58" spans="12:12" ht="11.25" x14ac:dyDescent="0.2">
      <c r="L58" s="22"/>
    </row>
    <row r="59" spans="12:12" ht="11.25" x14ac:dyDescent="0.2">
      <c r="L59" s="22"/>
    </row>
    <row r="60" spans="12:12" ht="11.25" x14ac:dyDescent="0.2">
      <c r="L60" s="22"/>
    </row>
    <row r="61" spans="12:12" ht="11.25" x14ac:dyDescent="0.2">
      <c r="L61" s="22"/>
    </row>
    <row r="62" spans="12:12" ht="11.25" x14ac:dyDescent="0.2">
      <c r="L62" s="22"/>
    </row>
    <row r="63" spans="12:12" ht="11.25" x14ac:dyDescent="0.2">
      <c r="L63" s="22"/>
    </row>
    <row r="64" spans="12:12" ht="11.25" x14ac:dyDescent="0.2">
      <c r="L64" s="22"/>
    </row>
    <row r="65" spans="12:12" ht="11.25" x14ac:dyDescent="0.2">
      <c r="L65" s="22"/>
    </row>
    <row r="66" spans="12:12" ht="11.25" x14ac:dyDescent="0.2">
      <c r="L66" s="22"/>
    </row>
    <row r="67" spans="12:12" ht="11.25" x14ac:dyDescent="0.2">
      <c r="L67" s="22"/>
    </row>
    <row r="68" spans="12:12" ht="11.25" x14ac:dyDescent="0.2">
      <c r="L68" s="22"/>
    </row>
    <row r="69" spans="12:12" ht="11.25" x14ac:dyDescent="0.2">
      <c r="L69" s="22"/>
    </row>
    <row r="70" spans="12:12" ht="11.25" x14ac:dyDescent="0.2">
      <c r="L70" s="22"/>
    </row>
    <row r="71" spans="12:12" ht="11.25" x14ac:dyDescent="0.2">
      <c r="L71" s="22"/>
    </row>
    <row r="72" spans="12:12" ht="11.25" x14ac:dyDescent="0.2">
      <c r="L72" s="22"/>
    </row>
    <row r="73" spans="12:12" ht="11.25" x14ac:dyDescent="0.2">
      <c r="L73" s="22"/>
    </row>
    <row r="74" spans="12:12" ht="11.25" x14ac:dyDescent="0.2">
      <c r="L74" s="22"/>
    </row>
    <row r="75" spans="12:12" ht="11.25" x14ac:dyDescent="0.2"/>
    <row r="76" spans="12:12" ht="11.25" x14ac:dyDescent="0.2"/>
    <row r="77" spans="12:12" ht="11.25" x14ac:dyDescent="0.2"/>
    <row r="78" spans="12:12" ht="11.25" x14ac:dyDescent="0.2"/>
    <row r="79" spans="12:12" ht="11.25" x14ac:dyDescent="0.2"/>
    <row r="80" spans="12:12" ht="11.25" x14ac:dyDescent="0.2"/>
    <row r="81" ht="11.25" x14ac:dyDescent="0.2"/>
    <row r="82" ht="11.25" x14ac:dyDescent="0.2"/>
    <row r="83" ht="11.25" x14ac:dyDescent="0.2"/>
    <row r="84" ht="11.25" x14ac:dyDescent="0.2"/>
  </sheetData>
  <mergeCells count="4">
    <mergeCell ref="A38:C38"/>
    <mergeCell ref="A41:K41"/>
    <mergeCell ref="A40:K40"/>
    <mergeCell ref="A39:K39"/>
  </mergeCells>
  <printOptions horizontalCentered="1"/>
  <pageMargins left="0" right="0" top="1.1811023622047245" bottom="0.78740157480314965" header="0.39370078740157483" footer="0.19685039370078741"/>
  <pageSetup paperSize="9" scale="91" fitToHeight="0" pageOrder="overThenDown" orientation="landscape" horizontalDpi="4294967295" verticalDpi="4294967295" r:id="rId1"/>
  <headerFooter alignWithMargins="0">
    <oddHeader xml:space="preserve">&amp;L
&amp;C&amp;"Arial,Bold"&amp;12CYNGOR DINAS A SIR ABERTAWE
AELODAETH BRESENNOL Y CYNGOR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B59033A945394EBBD40A4456170B2E" ma:contentTypeVersion="10" ma:contentTypeDescription="Create a new document." ma:contentTypeScope="" ma:versionID="5f03443e605be8770ebd05b135779c58">
  <xsd:schema xmlns:xsd="http://www.w3.org/2001/XMLSchema" xmlns:xs="http://www.w3.org/2001/XMLSchema" xmlns:p="http://schemas.microsoft.com/office/2006/metadata/properties" xmlns:ns2="f8d95da3-eb50-45e3-91e4-5f50e204e2cd" xmlns:ns3="a5560227-6372-4728-b24f-a34db682bd56" targetNamespace="http://schemas.microsoft.com/office/2006/metadata/properties" ma:root="true" ma:fieldsID="6f98b6898f7b9756fb5b04cb5ce30ac6" ns2:_="" ns3:_="">
    <xsd:import namespace="f8d95da3-eb50-45e3-91e4-5f50e204e2cd"/>
    <xsd:import namespace="a5560227-6372-4728-b24f-a34db682bd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d95da3-eb50-45e3-91e4-5f50e204e2c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560227-6372-4728-b24f-a34db682bd5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05B3A53-9668-4B7A-8010-673FAF124BA4}"/>
</file>

<file path=customXml/itemProps2.xml><?xml version="1.0" encoding="utf-8"?>
<ds:datastoreItem xmlns:ds="http://schemas.openxmlformats.org/officeDocument/2006/customXml" ds:itemID="{57352DBC-2A6B-46D0-BE84-53B55CB53CC8}"/>
</file>

<file path=customXml/itemProps3.xml><?xml version="1.0" encoding="utf-8"?>
<ds:datastoreItem xmlns:ds="http://schemas.openxmlformats.org/officeDocument/2006/customXml" ds:itemID="{CE7D1663-F4F7-4094-94AE-936C3EFE1E2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Aelodaeth Bresennol y Cyngor</vt:lpstr>
      <vt:lpstr>'Aelodaeth Bresennol y Cyngor'!Print_Area</vt:lpstr>
      <vt:lpstr>'Aelodaeth Bresennol y Cyngor'!Print_Titles</vt:lpstr>
    </vt:vector>
  </TitlesOfParts>
  <Company>Welsh Government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Mosley, Daniel (LDBCW)</dc:creator>
  <cp:lastModifiedBy>Mosley, Daniel (LDBCW)</cp:lastModifiedBy>
  <cp:lastPrinted>2018-04-09T12:36:26Z</cp:lastPrinted>
  <dcterms:created xsi:type="dcterms:W3CDTF">2017-08-23T12:44:08Z</dcterms:created>
  <dcterms:modified xsi:type="dcterms:W3CDTF">2018-04-25T07:56:58Z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0x010100AEB59033A945394EBBD40A4456170B2E</vt:lpwstr>
  </property>
</Properties>
</file>