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lesboundaries.sharepoint.com/sites/intranet/Shared Documents/Reviews/Electoral/ERP 2025/Vale of Glamorgan/04. Draft Proposals/Draft Proposals Report/Appendixes/Cymraeg/"/>
    </mc:Choice>
  </mc:AlternateContent>
  <xr:revisionPtr revIDLastSave="98" documentId="8_{70E39E16-7369-41BC-B279-FAC9AA6D0C1E}" xr6:coauthVersionLast="47" xr6:coauthVersionMax="47" xr10:uidLastSave="{4F368DF5-3266-46D0-85A0-C8F2CADA2E6A}"/>
  <bookViews>
    <workbookView xWindow="-98" yWindow="-98" windowWidth="21795" windowHeight="13875" xr2:uid="{00000000-000D-0000-FFFF-FFFF00000000}"/>
  </bookViews>
  <sheets>
    <sheet name="_eProposed Arrangements" sheetId="1" r:id="rId1"/>
  </sheets>
  <definedNames>
    <definedName name="_xlnm.Print_Area" localSheetId="0">'_eProposed Arrangements'!$A$1:$L$37</definedName>
    <definedName name="_xlnm.Print_Titles" localSheetId="0">'_eProposed Arrangements'!$1:$1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I27" i="1"/>
  <c r="E28" i="1"/>
  <c r="F27" i="1"/>
  <c r="D28" i="1"/>
  <c r="I17" i="1"/>
  <c r="F17" i="1"/>
  <c r="E37" i="1"/>
  <c r="E36" i="1"/>
  <c r="E35" i="1"/>
  <c r="E34" i="1"/>
  <c r="H37" i="1"/>
  <c r="H36" i="1"/>
  <c r="H35" i="1"/>
  <c r="H3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" i="1"/>
  <c r="F7" i="1" l="1"/>
  <c r="F26" i="1"/>
  <c r="F3" i="1"/>
  <c r="F4" i="1"/>
  <c r="F5" i="1"/>
  <c r="F6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" i="1"/>
  <c r="I28" i="1" l="1"/>
  <c r="F28" i="1"/>
  <c r="J17" i="1" l="1"/>
  <c r="J27" i="1"/>
  <c r="G17" i="1"/>
  <c r="G27" i="1"/>
  <c r="J2" i="1"/>
  <c r="J12" i="1"/>
  <c r="J11" i="1"/>
  <c r="J5" i="1"/>
  <c r="J21" i="1"/>
  <c r="J20" i="1"/>
  <c r="J9" i="1"/>
  <c r="J6" i="1"/>
  <c r="J19" i="1"/>
  <c r="J14" i="1"/>
  <c r="J7" i="1"/>
  <c r="J26" i="1"/>
  <c r="J3" i="1"/>
  <c r="J18" i="1"/>
  <c r="J15" i="1"/>
  <c r="J13" i="1"/>
  <c r="J4" i="1"/>
  <c r="J23" i="1"/>
  <c r="J22" i="1"/>
  <c r="J24" i="1"/>
  <c r="J8" i="1"/>
  <c r="J25" i="1"/>
  <c r="J16" i="1"/>
  <c r="J10" i="1"/>
  <c r="G26" i="1"/>
  <c r="G7" i="1"/>
  <c r="G18" i="1"/>
  <c r="G25" i="1"/>
  <c r="G22" i="1"/>
  <c r="G23" i="1"/>
  <c r="G19" i="1"/>
  <c r="G20" i="1"/>
  <c r="G21" i="1"/>
  <c r="G16" i="1"/>
  <c r="G24" i="1"/>
  <c r="G6" i="1"/>
  <c r="G15" i="1"/>
  <c r="G9" i="1"/>
  <c r="G11" i="1"/>
  <c r="G8" i="1"/>
  <c r="G3" i="1"/>
  <c r="G14" i="1"/>
  <c r="G5" i="1"/>
  <c r="G13" i="1"/>
  <c r="G10" i="1"/>
  <c r="G4" i="1"/>
  <c r="G2" i="1"/>
  <c r="G12" i="1"/>
</calcChain>
</file>

<file path=xl/sharedStrings.xml><?xml version="1.0" encoding="utf-8"?>
<sst xmlns="http://schemas.openxmlformats.org/spreadsheetml/2006/main" count="70" uniqueCount="69">
  <si>
    <t>TOTAL:</t>
  </si>
  <si>
    <t>Baruc</t>
  </si>
  <si>
    <t>Buttrills</t>
  </si>
  <si>
    <t>Castleland</t>
  </si>
  <si>
    <t>Cornerswell</t>
  </si>
  <si>
    <t>Court</t>
  </si>
  <si>
    <t>Dinas Powys</t>
  </si>
  <si>
    <t>Dyfan</t>
  </si>
  <si>
    <t>Gibbonsdown</t>
  </si>
  <si>
    <t>St Augustine's</t>
  </si>
  <si>
    <t>Stanwell</t>
  </si>
  <si>
    <t>Cosmeston Plymouth</t>
  </si>
  <si>
    <t>Pen-llin</t>
  </si>
  <si>
    <t>Llandŵ</t>
  </si>
  <si>
    <t>Y Rhws</t>
  </si>
  <si>
    <t>Illtud</t>
  </si>
  <si>
    <t>Atodiad 2</t>
  </si>
  <si>
    <t>Y Bont-faen</t>
  </si>
  <si>
    <t>Llandochau</t>
  </si>
  <si>
    <t>Llanilltud Fawr</t>
  </si>
  <si>
    <t>Llanbedr-y-fro</t>
  </si>
  <si>
    <t>Sain Tathan</t>
  </si>
  <si>
    <t>Saint-y-brid</t>
  </si>
  <si>
    <t>Sain Nicolas Llancarfan</t>
  </si>
  <si>
    <t>Sili</t>
  </si>
  <si>
    <t>Glannau'r Barri</t>
  </si>
  <si>
    <t>Gwenfô</t>
  </si>
  <si>
    <t>Cymuned Gwenfô (2,155), [2,128]</t>
  </si>
  <si>
    <t>Ward Glannau'r Barri (3,140), [3,140] o Dref y Barri</t>
  </si>
  <si>
    <t>Cymuned Sili a Larnog (3,308), [4,138]</t>
  </si>
  <si>
    <t>Ward Stanwell (3,393), [3,786] o Dref Penarth</t>
  </si>
  <si>
    <t>Ward St Augustine's (5,539), [5,554] o Dref Penarth</t>
  </si>
  <si>
    <t>Cymunedau Llancarfan (591), [587], a Sain Nicolas a Thresimwn (1,207), [1,348],</t>
  </si>
  <si>
    <t>Cymunedau Ewenni a Saint-y-brid (2,573), [2,588], Sain Dunwyd a'r Wig (1,067), [1,087], a Thregolwyn a Llanganna (1,111), [1,116]</t>
  </si>
  <si>
    <t>Cymuned Sain Tathan (3,181), [3,527]</t>
  </si>
  <si>
    <t>Cymuned y Rhws (5,369), [5,794]</t>
  </si>
  <si>
    <t>Cymuned Pendeulwyn a Llanddunwyd (807), [850] a Llanbedr-y-fro a Sain Siorys (934), [943]</t>
  </si>
  <si>
    <t>Cymuned Pen-llin (1,526), [2,045]</t>
  </si>
  <si>
    <t>Tref Llanilltud Fawr (7,577), [7,623]</t>
  </si>
  <si>
    <t>Cymuned Llandŵ, Llanfair a Llan-maes (1,420), [1,770]</t>
  </si>
  <si>
    <t>Cymuned Llandochau a Chwrtyrala (1,801), [2,334]</t>
  </si>
  <si>
    <t>Ward Illtud (6,332), [6,303] o Dref y Barri</t>
  </si>
  <si>
    <t>Ward Gibbonsdown (3,732), [4,160] o Dref y Barri</t>
  </si>
  <si>
    <t>Ward Dyfan (5,485), [5,508] o Dref y Barri</t>
  </si>
  <si>
    <t>Cymuned Dinas Powys (6,367), [6,348]</t>
  </si>
  <si>
    <t xml:space="preserve">Tref y Bont-faen gyda Llanfleiddan (3,734), [4,074] </t>
  </si>
  <si>
    <t>Ward Court (3,782), [3,894] o Dref y Barri</t>
  </si>
  <si>
    <t>Ward Cornerswell (4,069), [4,120] o Dref Penarth</t>
  </si>
  <si>
    <t>Wardiau Cosmeston (693), [693], a Plymouth (4,548), [4,586] o Dref Penarth</t>
  </si>
  <si>
    <t>Ward Casteland (3,367), [3,484] o Dref y Barri</t>
  </si>
  <si>
    <t>Ward Buttrills (3,107), [3,222] o Dref y Barri</t>
  </si>
  <si>
    <t>Cadog</t>
  </si>
  <si>
    <t>Ward Cadog (7,080), [7,174] o Dref y Barri</t>
  </si>
  <si>
    <t>Ward Baruc (4,364), [4369] o Dref y Barri</t>
  </si>
  <si>
    <t>Rhif.</t>
  </si>
  <si>
    <t>ENW</t>
  </si>
  <si>
    <t>DISGRIFIAD
Fel y'i argymhellir</t>
  </si>
  <si>
    <t>Nifer y CYNGHORWYR (Arfaethedig)</t>
  </si>
  <si>
    <t>ETHOLWYR 2025</t>
  </si>
  <si>
    <t>Cymhareb 2025</t>
  </si>
  <si>
    <t>% amrywiant o'r cyfartaledd sirol arfaethedig</t>
  </si>
  <si>
    <t>ETHOLWYR 2030</t>
  </si>
  <si>
    <t>Cymhareb 2030</t>
  </si>
  <si>
    <t>Cymhareb yw'r nifer o etholwyr fesul cynghorydd</t>
  </si>
  <si>
    <t>Electoral figures supplied by the County Borough of the Vale of Glamorgan Council Darperir ystadegau etholaethol gan Gyngor Bwrdeistref Sirol Bro Morgannwg</t>
  </si>
  <si>
    <t>Yn fwy na + neu - 50% o'r Cyfartaledd Sirol</t>
  </si>
  <si>
    <t>Rhwng + neu - 20% a + neu - 50% o'r Cyfartaledd Sirol</t>
  </si>
  <si>
    <t>Rhwng + neu - 10% a + neu - 20% o'r Cyfartaledd Sirol</t>
  </si>
  <si>
    <t>Rhwng 0% a + neu - 10% o'r Cyfartaledd Sirol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</si>
</sst>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" fontId="2" fillId="0" borderId="2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9" fontId="2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49" fontId="5" fillId="0" borderId="0" xfId="0" applyNumberFormat="1" applyFont="1" applyAlignment="1">
      <alignment horizontal="center" vertical="center" textRotation="180"/>
    </xf>
    <xf numFmtId="49" fontId="3" fillId="0" borderId="3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1" fontId="2" fillId="0" borderId="3" xfId="1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1" fontId="2" fillId="0" borderId="4" xfId="1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textRotation="180"/>
    </xf>
    <xf numFmtId="49" fontId="6" fillId="0" borderId="11" xfId="0" applyNumberFormat="1" applyFont="1" applyBorder="1" applyAlignment="1">
      <alignment horizontal="center" vertical="center" textRotation="180"/>
    </xf>
    <xf numFmtId="49" fontId="6" fillId="0" borderId="12" xfId="0" applyNumberFormat="1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view="pageLayout" zoomScale="85" zoomScaleNormal="70" zoomScalePageLayoutView="85" workbookViewId="0">
      <selection activeCell="J34" sqref="J34"/>
    </sheetView>
  </sheetViews>
  <sheetFormatPr defaultColWidth="9.1328125" defaultRowHeight="10.15" x14ac:dyDescent="0.3"/>
  <cols>
    <col min="1" max="1" width="5.3984375" style="8" customWidth="1"/>
    <col min="2" max="2" width="18.73046875" style="9" customWidth="1"/>
    <col min="3" max="3" width="48.73046875" style="9" customWidth="1"/>
    <col min="4" max="4" width="12" style="8" customWidth="1"/>
    <col min="5" max="5" width="12.59765625" style="8" customWidth="1"/>
    <col min="6" max="6" width="7.73046875" style="8" customWidth="1"/>
    <col min="7" max="7" width="11.59765625" style="8" bestFit="1" customWidth="1"/>
    <col min="8" max="8" width="12.265625" style="8" customWidth="1"/>
    <col min="9" max="9" width="7.86328125" style="2" customWidth="1"/>
    <col min="10" max="10" width="9.73046875" style="2" customWidth="1"/>
    <col min="11" max="11" width="3.59765625" style="2" customWidth="1"/>
    <col min="12" max="12" width="5.1328125" style="2" bestFit="1" customWidth="1"/>
    <col min="13" max="15" width="9.1328125" style="2"/>
    <col min="16" max="17" width="20" style="2" bestFit="1" customWidth="1"/>
    <col min="18" max="18" width="4.3984375" style="2" customWidth="1"/>
    <col min="19" max="20" width="1.86328125" style="2" customWidth="1"/>
    <col min="21" max="21" width="4.3984375" style="2" customWidth="1"/>
    <col min="22" max="22" width="1.86328125" style="2" customWidth="1"/>
    <col min="23" max="24" width="4.3984375" style="2" customWidth="1"/>
    <col min="25" max="16384" width="9.1328125" style="2"/>
  </cols>
  <sheetData>
    <row r="1" spans="1:13" ht="40.9" thickBot="1" x14ac:dyDescent="0.35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60</v>
      </c>
    </row>
    <row r="2" spans="1:13" ht="10.35" customHeight="1" x14ac:dyDescent="0.3">
      <c r="A2" s="33">
        <v>1</v>
      </c>
      <c r="B2" s="19" t="s">
        <v>1</v>
      </c>
      <c r="C2" s="20" t="s">
        <v>53</v>
      </c>
      <c r="D2" s="3">
        <v>3</v>
      </c>
      <c r="E2" s="4">
        <v>4364</v>
      </c>
      <c r="F2" s="5">
        <f>E2/D2</f>
        <v>1454.6666666666667</v>
      </c>
      <c r="G2" s="26">
        <f t="shared" ref="G2:G27" si="0">(F2-$F$28)/$F$28</f>
        <v>-0.16963850914450282</v>
      </c>
      <c r="H2" s="4">
        <v>4369</v>
      </c>
      <c r="I2" s="5">
        <f>H2/D2</f>
        <v>1456.3333333333333</v>
      </c>
      <c r="J2" s="34">
        <f t="shared" ref="J2:J27" si="1">(I2-$I$28)/$I$28</f>
        <v>-0.20656305886191476</v>
      </c>
      <c r="K2" s="45" t="s">
        <v>16</v>
      </c>
      <c r="L2" s="13"/>
      <c r="M2" s="13"/>
    </row>
    <row r="3" spans="1:13" ht="13.35" customHeight="1" x14ac:dyDescent="0.3">
      <c r="A3" s="35">
        <v>2</v>
      </c>
      <c r="B3" s="15" t="s">
        <v>2</v>
      </c>
      <c r="C3" s="16" t="s">
        <v>50</v>
      </c>
      <c r="D3" s="17">
        <v>2</v>
      </c>
      <c r="E3" s="6">
        <v>3107</v>
      </c>
      <c r="F3" s="5">
        <f t="shared" ref="F3:F25" si="2">E3/D3</f>
        <v>1553.5</v>
      </c>
      <c r="G3" s="27">
        <f t="shared" si="0"/>
        <v>-0.11322187714664426</v>
      </c>
      <c r="H3" s="6">
        <v>3222</v>
      </c>
      <c r="I3" s="5">
        <f t="shared" ref="I3:I27" si="3">H3/D3</f>
        <v>1611</v>
      </c>
      <c r="J3" s="34">
        <f t="shared" si="1"/>
        <v>-0.12229784011893656</v>
      </c>
      <c r="K3" s="46"/>
      <c r="L3" s="13"/>
      <c r="M3" s="13"/>
    </row>
    <row r="4" spans="1:13" ht="13.35" customHeight="1" x14ac:dyDescent="0.3">
      <c r="A4" s="33">
        <v>3</v>
      </c>
      <c r="B4" s="15" t="s">
        <v>51</v>
      </c>
      <c r="C4" s="16" t="s">
        <v>52</v>
      </c>
      <c r="D4" s="17">
        <v>4</v>
      </c>
      <c r="E4" s="6">
        <v>7080</v>
      </c>
      <c r="F4" s="5">
        <f t="shared" si="2"/>
        <v>1770</v>
      </c>
      <c r="G4" s="27">
        <f t="shared" si="0"/>
        <v>1.0361942356253397E-2</v>
      </c>
      <c r="H4" s="6">
        <v>7174</v>
      </c>
      <c r="I4" s="5">
        <f t="shared" si="3"/>
        <v>1793.5</v>
      </c>
      <c r="J4" s="34">
        <f t="shared" si="1"/>
        <v>-2.2868514123719874E-2</v>
      </c>
      <c r="K4" s="46"/>
      <c r="L4" s="13"/>
      <c r="M4" s="13"/>
    </row>
    <row r="5" spans="1:13" ht="13.35" customHeight="1" x14ac:dyDescent="0.3">
      <c r="A5" s="33">
        <v>4</v>
      </c>
      <c r="B5" s="15" t="s">
        <v>3</v>
      </c>
      <c r="C5" s="16" t="s">
        <v>49</v>
      </c>
      <c r="D5" s="17">
        <v>2</v>
      </c>
      <c r="E5" s="6">
        <v>3367</v>
      </c>
      <c r="F5" s="5">
        <f t="shared" si="2"/>
        <v>1683.5</v>
      </c>
      <c r="G5" s="27">
        <f t="shared" si="0"/>
        <v>-3.9014502849292317E-2</v>
      </c>
      <c r="H5" s="6">
        <v>3484</v>
      </c>
      <c r="I5" s="5">
        <f t="shared" si="3"/>
        <v>1742</v>
      </c>
      <c r="J5" s="34">
        <f t="shared" si="1"/>
        <v>-5.0926652692233079E-2</v>
      </c>
      <c r="K5" s="46"/>
      <c r="L5" s="13"/>
      <c r="M5" s="13"/>
    </row>
    <row r="6" spans="1:13" ht="13.35" customHeight="1" x14ac:dyDescent="0.3">
      <c r="A6" s="33">
        <v>5</v>
      </c>
      <c r="B6" s="15" t="s">
        <v>4</v>
      </c>
      <c r="C6" s="16" t="s">
        <v>47</v>
      </c>
      <c r="D6" s="17">
        <v>2</v>
      </c>
      <c r="E6" s="6">
        <v>4069</v>
      </c>
      <c r="F6" s="5">
        <f t="shared" si="2"/>
        <v>2034.5</v>
      </c>
      <c r="G6" s="27">
        <f t="shared" si="0"/>
        <v>0.16134540775355793</v>
      </c>
      <c r="H6" s="6">
        <v>4120</v>
      </c>
      <c r="I6" s="5">
        <f t="shared" si="3"/>
        <v>2060</v>
      </c>
      <c r="J6" s="34">
        <f t="shared" si="1"/>
        <v>0.12232554274052805</v>
      </c>
      <c r="K6" s="46"/>
      <c r="L6" s="13"/>
      <c r="M6" s="13"/>
    </row>
    <row r="7" spans="1:13" ht="23.25" customHeight="1" thickBot="1" x14ac:dyDescent="0.35">
      <c r="A7" s="33">
        <v>6</v>
      </c>
      <c r="B7" s="15" t="s">
        <v>11</v>
      </c>
      <c r="C7" s="16" t="s">
        <v>48</v>
      </c>
      <c r="D7" s="17">
        <v>3</v>
      </c>
      <c r="E7" s="6">
        <v>5241</v>
      </c>
      <c r="F7" s="5">
        <f t="shared" si="2"/>
        <v>1747</v>
      </c>
      <c r="G7" s="27">
        <f t="shared" si="0"/>
        <v>-2.7670546348165614E-3</v>
      </c>
      <c r="H7" s="6">
        <v>5279</v>
      </c>
      <c r="I7" s="5">
        <f t="shared" si="3"/>
        <v>1759.6666666666667</v>
      </c>
      <c r="J7" s="34">
        <f t="shared" si="1"/>
        <v>-4.1301530723746309E-2</v>
      </c>
      <c r="K7" s="47"/>
      <c r="L7" s="13"/>
      <c r="M7" s="13"/>
    </row>
    <row r="8" spans="1:13" x14ac:dyDescent="0.3">
      <c r="A8" s="35">
        <v>7</v>
      </c>
      <c r="B8" s="15" t="s">
        <v>5</v>
      </c>
      <c r="C8" s="16" t="s">
        <v>46</v>
      </c>
      <c r="D8" s="17">
        <v>2</v>
      </c>
      <c r="E8" s="6">
        <v>3782</v>
      </c>
      <c r="F8" s="5">
        <f t="shared" si="2"/>
        <v>1891</v>
      </c>
      <c r="G8" s="18">
        <f t="shared" si="0"/>
        <v>7.9431883048404053E-2</v>
      </c>
      <c r="H8" s="6">
        <v>3894</v>
      </c>
      <c r="I8" s="5">
        <f t="shared" si="3"/>
        <v>1947</v>
      </c>
      <c r="J8" s="34">
        <f t="shared" si="1"/>
        <v>6.0761083357188404E-2</v>
      </c>
      <c r="K8" s="14"/>
      <c r="L8" s="13"/>
      <c r="M8" s="13"/>
    </row>
    <row r="9" spans="1:13" x14ac:dyDescent="0.3">
      <c r="A9" s="33">
        <v>8</v>
      </c>
      <c r="B9" s="30" t="s">
        <v>17</v>
      </c>
      <c r="C9" s="16" t="s">
        <v>45</v>
      </c>
      <c r="D9" s="28">
        <v>2</v>
      </c>
      <c r="E9" s="29">
        <v>3734</v>
      </c>
      <c r="F9" s="5">
        <f t="shared" si="2"/>
        <v>1867</v>
      </c>
      <c r="G9" s="18">
        <f t="shared" si="0"/>
        <v>6.5732060101200612E-2</v>
      </c>
      <c r="H9" s="29">
        <v>4074</v>
      </c>
      <c r="I9" s="5">
        <f t="shared" si="3"/>
        <v>2037</v>
      </c>
      <c r="J9" s="34">
        <f t="shared" si="1"/>
        <v>0.10979472357400759</v>
      </c>
      <c r="K9" s="14"/>
      <c r="L9" s="13"/>
      <c r="M9" s="13"/>
    </row>
    <row r="10" spans="1:13" x14ac:dyDescent="0.3">
      <c r="A10" s="33">
        <v>9</v>
      </c>
      <c r="B10" s="15" t="s">
        <v>6</v>
      </c>
      <c r="C10" s="16" t="s">
        <v>44</v>
      </c>
      <c r="D10" s="17">
        <v>4</v>
      </c>
      <c r="E10" s="6">
        <v>6367</v>
      </c>
      <c r="F10" s="5">
        <f t="shared" si="2"/>
        <v>1591.75</v>
      </c>
      <c r="G10" s="18">
        <f t="shared" si="0"/>
        <v>-9.1387784324538784E-2</v>
      </c>
      <c r="H10" s="6">
        <v>6348</v>
      </c>
      <c r="I10" s="5">
        <f t="shared" si="3"/>
        <v>1587</v>
      </c>
      <c r="J10" s="34">
        <f t="shared" si="1"/>
        <v>-0.13537347751008835</v>
      </c>
      <c r="L10" s="13"/>
      <c r="M10" s="13"/>
    </row>
    <row r="11" spans="1:13" x14ac:dyDescent="0.3">
      <c r="A11" s="33">
        <v>10</v>
      </c>
      <c r="B11" s="15" t="s">
        <v>7</v>
      </c>
      <c r="C11" s="16" t="s">
        <v>43</v>
      </c>
      <c r="D11" s="17">
        <v>3</v>
      </c>
      <c r="E11" s="6">
        <v>5485</v>
      </c>
      <c r="F11" s="5">
        <f t="shared" si="2"/>
        <v>1828.3333333333333</v>
      </c>
      <c r="G11" s="18">
        <f t="shared" si="0"/>
        <v>4.3660123130706149E-2</v>
      </c>
      <c r="H11" s="6">
        <v>5508</v>
      </c>
      <c r="I11" s="5">
        <f t="shared" si="3"/>
        <v>1836</v>
      </c>
      <c r="J11" s="34">
        <f t="shared" si="1"/>
        <v>2.8626042311140739E-4</v>
      </c>
      <c r="L11" s="13"/>
      <c r="M11" s="13"/>
    </row>
    <row r="12" spans="1:13" x14ac:dyDescent="0.3">
      <c r="A12" s="33">
        <v>11</v>
      </c>
      <c r="B12" s="15" t="s">
        <v>8</v>
      </c>
      <c r="C12" s="16" t="s">
        <v>42</v>
      </c>
      <c r="D12" s="17">
        <v>2</v>
      </c>
      <c r="E12" s="6">
        <v>3732</v>
      </c>
      <c r="F12" s="5">
        <f t="shared" si="2"/>
        <v>1866</v>
      </c>
      <c r="G12" s="18">
        <f t="shared" si="0"/>
        <v>6.5161234145067137E-2</v>
      </c>
      <c r="H12" s="6">
        <v>4160</v>
      </c>
      <c r="I12" s="5">
        <f t="shared" si="3"/>
        <v>2080</v>
      </c>
      <c r="J12" s="34">
        <f t="shared" si="1"/>
        <v>0.13322190723315452</v>
      </c>
      <c r="L12" s="13"/>
      <c r="M12" s="13"/>
    </row>
    <row r="13" spans="1:13" x14ac:dyDescent="0.3">
      <c r="A13" s="35">
        <v>12</v>
      </c>
      <c r="B13" s="15" t="s">
        <v>15</v>
      </c>
      <c r="C13" s="16" t="s">
        <v>41</v>
      </c>
      <c r="D13" s="17">
        <v>3</v>
      </c>
      <c r="E13" s="6">
        <v>6332</v>
      </c>
      <c r="F13" s="5">
        <f t="shared" si="2"/>
        <v>2110.6666666666665</v>
      </c>
      <c r="G13" s="18">
        <f t="shared" si="0"/>
        <v>0.20482331807905763</v>
      </c>
      <c r="H13" s="6">
        <v>6303</v>
      </c>
      <c r="I13" s="5">
        <f t="shared" si="3"/>
        <v>2101</v>
      </c>
      <c r="J13" s="34">
        <f t="shared" si="1"/>
        <v>0.14466308995041235</v>
      </c>
      <c r="L13" s="13"/>
      <c r="M13" s="13"/>
    </row>
    <row r="14" spans="1:13" x14ac:dyDescent="0.3">
      <c r="A14" s="33">
        <v>13</v>
      </c>
      <c r="B14" s="15" t="s">
        <v>18</v>
      </c>
      <c r="C14" s="16" t="s">
        <v>40</v>
      </c>
      <c r="D14" s="17">
        <v>1</v>
      </c>
      <c r="E14" s="6">
        <v>1801</v>
      </c>
      <c r="F14" s="5">
        <f t="shared" si="2"/>
        <v>1801</v>
      </c>
      <c r="G14" s="18">
        <f t="shared" si="0"/>
        <v>2.805754699639117E-2</v>
      </c>
      <c r="H14" s="6">
        <v>2334</v>
      </c>
      <c r="I14" s="5">
        <f t="shared" si="3"/>
        <v>2334</v>
      </c>
      <c r="J14" s="34">
        <f t="shared" si="1"/>
        <v>0.2716057362895109</v>
      </c>
      <c r="L14" s="13"/>
      <c r="M14" s="13"/>
    </row>
    <row r="15" spans="1:13" x14ac:dyDescent="0.3">
      <c r="A15" s="33">
        <v>14</v>
      </c>
      <c r="B15" s="15" t="s">
        <v>13</v>
      </c>
      <c r="C15" s="16" t="s">
        <v>39</v>
      </c>
      <c r="D15" s="28">
        <v>1</v>
      </c>
      <c r="E15" s="29">
        <v>1420</v>
      </c>
      <c r="F15" s="37">
        <f t="shared" si="2"/>
        <v>1420</v>
      </c>
      <c r="G15" s="18">
        <f t="shared" si="0"/>
        <v>-0.18942714229046337</v>
      </c>
      <c r="H15" s="29">
        <v>1770</v>
      </c>
      <c r="I15" s="37">
        <f t="shared" si="3"/>
        <v>1770</v>
      </c>
      <c r="J15" s="18">
        <f t="shared" si="1"/>
        <v>-3.5671742402555995E-2</v>
      </c>
      <c r="L15" s="13"/>
      <c r="M15" s="13"/>
    </row>
    <row r="16" spans="1:13" x14ac:dyDescent="0.3">
      <c r="A16" s="33">
        <v>15</v>
      </c>
      <c r="B16" s="15" t="s">
        <v>19</v>
      </c>
      <c r="C16" s="16" t="s">
        <v>38</v>
      </c>
      <c r="D16" s="17">
        <v>4</v>
      </c>
      <c r="E16" s="6">
        <v>7577</v>
      </c>
      <c r="F16" s="37">
        <f t="shared" si="2"/>
        <v>1894.25</v>
      </c>
      <c r="G16" s="18">
        <f t="shared" si="0"/>
        <v>8.1287067405837854E-2</v>
      </c>
      <c r="H16" s="6">
        <v>7623</v>
      </c>
      <c r="I16" s="37">
        <f t="shared" si="3"/>
        <v>1905.75</v>
      </c>
      <c r="J16" s="18">
        <f t="shared" si="1"/>
        <v>3.8287331591146279E-2</v>
      </c>
      <c r="L16" s="13"/>
      <c r="M16" s="13"/>
    </row>
    <row r="17" spans="1:13" x14ac:dyDescent="0.3">
      <c r="A17" s="33">
        <v>16</v>
      </c>
      <c r="B17" s="15" t="s">
        <v>12</v>
      </c>
      <c r="C17" s="16" t="s">
        <v>37</v>
      </c>
      <c r="D17" s="17">
        <v>1</v>
      </c>
      <c r="E17" s="6">
        <v>1526</v>
      </c>
      <c r="F17" s="37">
        <f t="shared" si="2"/>
        <v>1526</v>
      </c>
      <c r="G17" s="18">
        <f t="shared" si="0"/>
        <v>-0.12891959094031485</v>
      </c>
      <c r="H17" s="6">
        <v>2045</v>
      </c>
      <c r="I17" s="37">
        <f t="shared" si="3"/>
        <v>2045</v>
      </c>
      <c r="J17" s="18">
        <f t="shared" si="1"/>
        <v>0.11415326937105819</v>
      </c>
      <c r="L17" s="13"/>
      <c r="M17" s="13"/>
    </row>
    <row r="18" spans="1:13" ht="20.25" x14ac:dyDescent="0.3">
      <c r="A18" s="33">
        <v>17</v>
      </c>
      <c r="B18" s="30" t="s">
        <v>20</v>
      </c>
      <c r="C18" s="31" t="s">
        <v>36</v>
      </c>
      <c r="D18" s="28">
        <v>1</v>
      </c>
      <c r="E18" s="29">
        <v>1741</v>
      </c>
      <c r="F18" s="37">
        <f t="shared" si="2"/>
        <v>1741</v>
      </c>
      <c r="G18" s="18">
        <f t="shared" si="0"/>
        <v>-6.1920103716174204E-3</v>
      </c>
      <c r="H18" s="29">
        <v>1793</v>
      </c>
      <c r="I18" s="37">
        <f t="shared" si="3"/>
        <v>1793</v>
      </c>
      <c r="J18" s="18">
        <f t="shared" si="1"/>
        <v>-2.3140923236035539E-2</v>
      </c>
      <c r="L18" s="13"/>
      <c r="M18" s="13"/>
    </row>
    <row r="19" spans="1:13" x14ac:dyDescent="0.3">
      <c r="A19" s="35">
        <v>18</v>
      </c>
      <c r="B19" s="30" t="s">
        <v>14</v>
      </c>
      <c r="C19" s="16" t="s">
        <v>35</v>
      </c>
      <c r="D19" s="28">
        <v>3</v>
      </c>
      <c r="E19" s="29">
        <v>5369</v>
      </c>
      <c r="F19" s="37">
        <f t="shared" si="2"/>
        <v>1789.6666666666667</v>
      </c>
      <c r="G19" s="18">
        <f t="shared" si="0"/>
        <v>2.1588186160211811E-2</v>
      </c>
      <c r="H19" s="29">
        <v>5794</v>
      </c>
      <c r="I19" s="37">
        <f t="shared" si="3"/>
        <v>1931.3333333333333</v>
      </c>
      <c r="J19" s="18">
        <f t="shared" si="1"/>
        <v>5.222559783796428E-2</v>
      </c>
      <c r="L19" s="13"/>
      <c r="M19" s="13"/>
    </row>
    <row r="20" spans="1:13" x14ac:dyDescent="0.3">
      <c r="A20" s="33">
        <v>19</v>
      </c>
      <c r="B20" s="15" t="s">
        <v>21</v>
      </c>
      <c r="C20" s="16" t="s">
        <v>34</v>
      </c>
      <c r="D20" s="17">
        <v>2</v>
      </c>
      <c r="E20" s="6">
        <v>3181</v>
      </c>
      <c r="F20" s="37">
        <f t="shared" si="2"/>
        <v>1590.5</v>
      </c>
      <c r="G20" s="18">
        <f t="shared" si="0"/>
        <v>-9.2101316769705635E-2</v>
      </c>
      <c r="H20" s="6">
        <v>3527</v>
      </c>
      <c r="I20" s="37">
        <f t="shared" si="3"/>
        <v>1763.5</v>
      </c>
      <c r="J20" s="18">
        <f t="shared" si="1"/>
        <v>-3.9213060862659604E-2</v>
      </c>
      <c r="L20" s="13"/>
      <c r="M20" s="13"/>
    </row>
    <row r="21" spans="1:13" ht="20.25" x14ac:dyDescent="0.3">
      <c r="A21" s="33">
        <v>20</v>
      </c>
      <c r="B21" s="15" t="s">
        <v>22</v>
      </c>
      <c r="C21" s="16" t="s">
        <v>33</v>
      </c>
      <c r="D21" s="17">
        <v>3</v>
      </c>
      <c r="E21" s="6">
        <v>4751</v>
      </c>
      <c r="F21" s="37">
        <f t="shared" si="2"/>
        <v>1583.6666666666667</v>
      </c>
      <c r="G21" s="18">
        <f t="shared" si="0"/>
        <v>-9.6001960803284339E-2</v>
      </c>
      <c r="H21" s="6">
        <v>4791</v>
      </c>
      <c r="I21" s="37">
        <f t="shared" si="3"/>
        <v>1597</v>
      </c>
      <c r="J21" s="18">
        <f t="shared" si="1"/>
        <v>-0.12992529526377511</v>
      </c>
      <c r="L21" s="13"/>
      <c r="M21" s="13"/>
    </row>
    <row r="22" spans="1:13" ht="20.25" x14ac:dyDescent="0.3">
      <c r="A22" s="33">
        <v>21</v>
      </c>
      <c r="B22" s="30" t="s">
        <v>23</v>
      </c>
      <c r="C22" s="16" t="s">
        <v>32</v>
      </c>
      <c r="D22" s="17">
        <v>1</v>
      </c>
      <c r="E22" s="6">
        <v>1798</v>
      </c>
      <c r="F22" s="37">
        <f t="shared" si="2"/>
        <v>1798</v>
      </c>
      <c r="G22" s="18">
        <f t="shared" si="0"/>
        <v>2.6345069127990738E-2</v>
      </c>
      <c r="H22" s="6">
        <v>1935</v>
      </c>
      <c r="I22" s="37">
        <f t="shared" si="3"/>
        <v>1935</v>
      </c>
      <c r="J22" s="18">
        <f t="shared" si="1"/>
        <v>5.4223264661612515E-2</v>
      </c>
      <c r="L22" s="13"/>
      <c r="M22" s="13"/>
    </row>
    <row r="23" spans="1:13" x14ac:dyDescent="0.3">
      <c r="A23" s="33">
        <v>22</v>
      </c>
      <c r="B23" s="15" t="s">
        <v>9</v>
      </c>
      <c r="C23" s="16" t="s">
        <v>31</v>
      </c>
      <c r="D23" s="17">
        <v>3</v>
      </c>
      <c r="E23" s="6">
        <v>5539</v>
      </c>
      <c r="F23" s="37">
        <f t="shared" si="2"/>
        <v>1846.3333333333333</v>
      </c>
      <c r="G23" s="18">
        <f t="shared" si="0"/>
        <v>5.3934990341108727E-2</v>
      </c>
      <c r="H23" s="6">
        <v>5554</v>
      </c>
      <c r="I23" s="37">
        <f t="shared" si="3"/>
        <v>1851.3333333333333</v>
      </c>
      <c r="J23" s="18">
        <f t="shared" si="1"/>
        <v>8.6401398674583393E-3</v>
      </c>
      <c r="L23" s="13"/>
      <c r="M23" s="13"/>
    </row>
    <row r="24" spans="1:13" x14ac:dyDescent="0.3">
      <c r="A24" s="35">
        <v>23</v>
      </c>
      <c r="B24" s="15" t="s">
        <v>10</v>
      </c>
      <c r="C24" s="16" t="s">
        <v>30</v>
      </c>
      <c r="D24" s="17">
        <v>2</v>
      </c>
      <c r="E24" s="6">
        <v>3393</v>
      </c>
      <c r="F24" s="37">
        <f t="shared" si="2"/>
        <v>1696.5</v>
      </c>
      <c r="G24" s="18">
        <f t="shared" si="0"/>
        <v>-3.1593765419557128E-2</v>
      </c>
      <c r="H24" s="6">
        <v>3786</v>
      </c>
      <c r="I24" s="37">
        <f t="shared" si="3"/>
        <v>1893</v>
      </c>
      <c r="J24" s="18">
        <f t="shared" si="1"/>
        <v>3.1340899227096895E-2</v>
      </c>
      <c r="L24" s="13"/>
      <c r="M24" s="13"/>
    </row>
    <row r="25" spans="1:13" x14ac:dyDescent="0.3">
      <c r="A25" s="33">
        <v>24</v>
      </c>
      <c r="B25" s="15" t="s">
        <v>24</v>
      </c>
      <c r="C25" s="16" t="s">
        <v>29</v>
      </c>
      <c r="D25" s="17">
        <v>2</v>
      </c>
      <c r="E25" s="6">
        <v>3308</v>
      </c>
      <c r="F25" s="37">
        <f t="shared" si="2"/>
        <v>1654</v>
      </c>
      <c r="G25" s="18">
        <f t="shared" si="0"/>
        <v>-5.5853868555229877E-2</v>
      </c>
      <c r="H25" s="6">
        <v>4138</v>
      </c>
      <c r="I25" s="37">
        <f t="shared" si="3"/>
        <v>2069</v>
      </c>
      <c r="J25" s="18">
        <f t="shared" si="1"/>
        <v>0.12722890676220996</v>
      </c>
      <c r="L25" s="13"/>
      <c r="M25" s="13"/>
    </row>
    <row r="26" spans="1:13" x14ac:dyDescent="0.3">
      <c r="A26" s="33">
        <v>25</v>
      </c>
      <c r="B26" s="15" t="s">
        <v>25</v>
      </c>
      <c r="C26" s="16" t="s">
        <v>28</v>
      </c>
      <c r="D26" s="17">
        <v>2</v>
      </c>
      <c r="E26" s="6">
        <v>3140</v>
      </c>
      <c r="F26" s="37">
        <f>E26/D26</f>
        <v>1570</v>
      </c>
      <c r="G26" s="18">
        <f t="shared" si="0"/>
        <v>-0.1038032488704419</v>
      </c>
      <c r="H26" s="6">
        <v>3140</v>
      </c>
      <c r="I26" s="37">
        <f t="shared" si="3"/>
        <v>1570</v>
      </c>
      <c r="J26" s="18">
        <f t="shared" si="1"/>
        <v>-0.14463538732882086</v>
      </c>
      <c r="L26" s="13"/>
      <c r="M26" s="13"/>
    </row>
    <row r="27" spans="1:13" ht="10.5" thickBot="1" x14ac:dyDescent="0.35">
      <c r="A27" s="38">
        <v>26</v>
      </c>
      <c r="B27" s="21" t="s">
        <v>26</v>
      </c>
      <c r="C27" s="22" t="s">
        <v>27</v>
      </c>
      <c r="D27" s="23">
        <v>1</v>
      </c>
      <c r="E27" s="39">
        <v>2155</v>
      </c>
      <c r="F27" s="40">
        <f>E27/D27</f>
        <v>2155</v>
      </c>
      <c r="G27" s="41">
        <f t="shared" si="0"/>
        <v>0.23012993546764185</v>
      </c>
      <c r="H27" s="39">
        <v>2128</v>
      </c>
      <c r="I27" s="40">
        <f t="shared" si="3"/>
        <v>2128</v>
      </c>
      <c r="J27" s="41">
        <f t="shared" si="1"/>
        <v>0.15937318201545811</v>
      </c>
      <c r="L27" s="13"/>
      <c r="M27" s="13"/>
    </row>
    <row r="28" spans="1:13" ht="10.5" thickBot="1" x14ac:dyDescent="0.35">
      <c r="A28" s="42" t="s">
        <v>0</v>
      </c>
      <c r="B28" s="43"/>
      <c r="C28" s="43"/>
      <c r="D28" s="24">
        <f>SUM(D2:D27)</f>
        <v>59</v>
      </c>
      <c r="E28" s="25">
        <f>SUM(E2:E27)</f>
        <v>103359</v>
      </c>
      <c r="F28" s="25">
        <f>E28/D28</f>
        <v>1751.8474576271187</v>
      </c>
      <c r="G28" s="25"/>
      <c r="H28" s="25">
        <f>SUM(H2:H27)</f>
        <v>108293</v>
      </c>
      <c r="I28" s="25">
        <f>H28/D28</f>
        <v>1835.4745762711864</v>
      </c>
      <c r="J28" s="36"/>
      <c r="K28" s="7"/>
      <c r="L28" s="13"/>
    </row>
    <row r="29" spans="1:13" ht="10.35" customHeight="1" x14ac:dyDescent="0.3">
      <c r="A29" s="48" t="s">
        <v>63</v>
      </c>
      <c r="B29" s="48"/>
      <c r="C29" s="48"/>
      <c r="D29" s="48"/>
      <c r="E29" s="48"/>
      <c r="F29" s="48"/>
      <c r="G29" s="48"/>
      <c r="H29" s="9"/>
      <c r="I29" s="9"/>
      <c r="J29" s="9"/>
      <c r="K29" s="9"/>
      <c r="L29" s="7"/>
    </row>
    <row r="30" spans="1:13" x14ac:dyDescent="0.3">
      <c r="A30" s="49" t="s">
        <v>64</v>
      </c>
      <c r="B30" s="49"/>
      <c r="C30" s="49"/>
      <c r="D30" s="49"/>
      <c r="E30" s="49"/>
      <c r="F30" s="49"/>
      <c r="G30" s="49"/>
      <c r="H30" s="32"/>
      <c r="I30" s="32"/>
      <c r="J30" s="32"/>
      <c r="K30" s="32"/>
      <c r="L30" s="7"/>
    </row>
    <row r="31" spans="1:13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7"/>
    </row>
    <row r="32" spans="1:13" ht="12.75" x14ac:dyDescent="0.35">
      <c r="I32" s="13"/>
      <c r="L32"/>
    </row>
    <row r="33" spans="1:12" ht="12.75" x14ac:dyDescent="0.35">
      <c r="A33" s="10"/>
      <c r="B33" s="2"/>
      <c r="C33" s="2"/>
      <c r="D33" s="10">
        <v>2025</v>
      </c>
      <c r="E33" s="11"/>
      <c r="F33" s="2"/>
      <c r="G33" s="12">
        <v>2030</v>
      </c>
      <c r="H33" s="11"/>
      <c r="I33" s="12"/>
      <c r="J33" s="11"/>
      <c r="K33" s="11"/>
      <c r="L33"/>
    </row>
    <row r="34" spans="1:12" ht="12.75" x14ac:dyDescent="0.35">
      <c r="A34" s="2" t="s">
        <v>65</v>
      </c>
      <c r="B34" s="2"/>
      <c r="C34" s="2"/>
      <c r="D34" s="2">
        <v>0</v>
      </c>
      <c r="E34" s="11">
        <f>D34/26</f>
        <v>0</v>
      </c>
      <c r="F34" s="2"/>
      <c r="G34" s="2">
        <v>0</v>
      </c>
      <c r="H34" s="11">
        <f>G34/26</f>
        <v>0</v>
      </c>
      <c r="J34" s="11"/>
      <c r="K34" s="11"/>
      <c r="L34"/>
    </row>
    <row r="35" spans="1:12" ht="12.75" x14ac:dyDescent="0.35">
      <c r="A35" s="2" t="s">
        <v>66</v>
      </c>
      <c r="B35" s="2"/>
      <c r="C35" s="2"/>
      <c r="D35" s="2">
        <v>2</v>
      </c>
      <c r="E35" s="11">
        <f>D35/26</f>
        <v>7.6923076923076927E-2</v>
      </c>
      <c r="F35" s="2"/>
      <c r="G35" s="2">
        <v>2</v>
      </c>
      <c r="H35" s="11">
        <f>G35/26</f>
        <v>7.6923076923076927E-2</v>
      </c>
      <c r="J35" s="11"/>
      <c r="K35" s="11"/>
      <c r="L35"/>
    </row>
    <row r="36" spans="1:12" ht="12.75" x14ac:dyDescent="0.35">
      <c r="A36" s="2" t="s">
        <v>67</v>
      </c>
      <c r="B36" s="2"/>
      <c r="C36" s="2"/>
      <c r="D36" s="2">
        <v>5</v>
      </c>
      <c r="E36" s="11">
        <f>D36/26</f>
        <v>0.19230769230769232</v>
      </c>
      <c r="F36" s="2"/>
      <c r="G36" s="2">
        <v>11</v>
      </c>
      <c r="H36" s="11">
        <f>G36/26</f>
        <v>0.42307692307692307</v>
      </c>
      <c r="J36" s="11"/>
      <c r="K36" s="11"/>
      <c r="L36"/>
    </row>
    <row r="37" spans="1:12" ht="12.75" x14ac:dyDescent="0.35">
      <c r="A37" s="2" t="s">
        <v>68</v>
      </c>
      <c r="B37" s="2"/>
      <c r="C37" s="2"/>
      <c r="D37" s="2">
        <v>19</v>
      </c>
      <c r="E37" s="11">
        <f>D37/26</f>
        <v>0.73076923076923073</v>
      </c>
      <c r="F37" s="2"/>
      <c r="G37" s="2">
        <v>13</v>
      </c>
      <c r="H37" s="11">
        <f>G37/26</f>
        <v>0.5</v>
      </c>
      <c r="J37" s="11"/>
      <c r="K37" s="11"/>
      <c r="L37"/>
    </row>
    <row r="38" spans="1:12" ht="12.75" x14ac:dyDescent="0.35">
      <c r="L38"/>
    </row>
    <row r="39" spans="1:12" ht="12.75" x14ac:dyDescent="0.35">
      <c r="L39"/>
    </row>
    <row r="40" spans="1:12" ht="12.75" x14ac:dyDescent="0.35">
      <c r="L40"/>
    </row>
    <row r="41" spans="1:12" ht="12.75" x14ac:dyDescent="0.35">
      <c r="L41"/>
    </row>
    <row r="42" spans="1:12" ht="12.75" x14ac:dyDescent="0.35">
      <c r="L42"/>
    </row>
    <row r="43" spans="1:12" ht="12.75" x14ac:dyDescent="0.35">
      <c r="L43"/>
    </row>
    <row r="44" spans="1:12" ht="12.75" x14ac:dyDescent="0.35">
      <c r="L44"/>
    </row>
  </sheetData>
  <mergeCells count="5">
    <mergeCell ref="A28:C28"/>
    <mergeCell ref="A31:K31"/>
    <mergeCell ref="K2:K7"/>
    <mergeCell ref="A29:G29"/>
    <mergeCell ref="A30:G30"/>
  </mergeCells>
  <printOptions horizontalCentered="1"/>
  <pageMargins left="0" right="0" top="1.1811023622047245" bottom="0.78740157480314965" header="0.39370078740157483" footer="0.19685039370078741"/>
  <pageSetup paperSize="9" scale="80" pageOrder="overThenDown" orientation="landscape" r:id="rId1"/>
  <headerFooter alignWithMargins="0">
    <oddHeader xml:space="preserve">&amp;L
&amp;C&amp;"Arial,Bold"&amp;12CYNGOR BWRDEISTREF SIROL BRO MORGANNWG
AELODAETH Y CYNGOR ARFAETHEDIG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560227-6372-4728-b24f-a34db682bd56" xsi:nil="true"/>
    <lcf76f155ced4ddcb4097134ff3c332f xmlns="f8d95da3-eb50-45e3-91e4-5f50e204e2cd">
      <Terms xmlns="http://schemas.microsoft.com/office/infopath/2007/PartnerControls"/>
    </lcf76f155ced4ddcb4097134ff3c332f>
    <NumberOrderRSC xmlns="f8d95da3-eb50-45e3-91e4-5f50e204e2cd" xsi:nil="true"/>
    <NumberOrder xmlns="f8d95da3-eb50-45e3-91e4-5f50e204e2cd" xsi:nil="true"/>
    <_x0031_ xmlns="f8d95da3-eb50-45e3-91e4-5f50e204e2cd">1</_x0031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59033A945394EBBD40A4456170B2E" ma:contentTypeVersion="21" ma:contentTypeDescription="Create a new document." ma:contentTypeScope="" ma:versionID="6e0425418b5798b87022068d2a96fbcd">
  <xsd:schema xmlns:xsd="http://www.w3.org/2001/XMLSchema" xmlns:xs="http://www.w3.org/2001/XMLSchema" xmlns:p="http://schemas.microsoft.com/office/2006/metadata/properties" xmlns:ns2="f8d95da3-eb50-45e3-91e4-5f50e204e2cd" xmlns:ns3="a5560227-6372-4728-b24f-a34db682bd56" targetNamespace="http://schemas.microsoft.com/office/2006/metadata/properties" ma:root="true" ma:fieldsID="b08e62075339d367e5b22f9652ea64a0" ns2:_="" ns3:_="">
    <xsd:import namespace="f8d95da3-eb50-45e3-91e4-5f50e204e2cd"/>
    <xsd:import namespace="a5560227-6372-4728-b24f-a34db682b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NumberOrder" minOccurs="0"/>
                <xsd:element ref="ns2:NumberOrderR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95da3-eb50-45e3-91e4-5f50e204e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62e192-e8ad-41e8-a121-f2d0da079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6" nillable="true" ma:displayName="1" ma:default="1" ma:format="Dropdown" ma:indexed="true" ma:internalName="_x0031_" ma:percentage="FALSE">
      <xsd:simpleType>
        <xsd:restriction base="dms:Number"/>
      </xsd:simpleType>
    </xsd:element>
    <xsd:element name="NumberOrder" ma:index="27" nillable="true" ma:displayName="Number Order" ma:format="Dropdown" ma:internalName="NumberOrder" ma:percentage="FALSE">
      <xsd:simpleType>
        <xsd:restriction base="dms:Number"/>
      </xsd:simpleType>
    </xsd:element>
    <xsd:element name="NumberOrderRSC" ma:index="28" nillable="true" ma:displayName="Number Order RSC" ma:description="&#10;" ma:format="Dropdown" ma:internalName="NumberOrderRSC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0227-6372-4728-b24f-a34db682b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82dd6f-2433-473b-892d-9ae04d797905}" ma:internalName="TaxCatchAll" ma:showField="CatchAllData" ma:web="a5560227-6372-4728-b24f-a34db682b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F104F-11D4-444E-AC19-EC9531A1F3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AAD945-B4B4-478E-B31C-F2D3CCE574A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5560227-6372-4728-b24f-a34db682bd56"/>
    <ds:schemaRef ds:uri="http://schemas.microsoft.com/office/2006/documentManagement/types"/>
    <ds:schemaRef ds:uri="f8d95da3-eb50-45e3-91e4-5f50e204e2c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601CF7-09BE-481B-B6EE-8CEF3B13F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95da3-eb50-45e3-91e4-5f50e204e2cd"/>
    <ds:schemaRef ds:uri="a5560227-6372-4728-b24f-a34db682b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_eProposed Arrangements</vt:lpstr>
      <vt:lpstr>'_eProposed Arrangements'!Print_Area</vt:lpstr>
      <vt:lpstr>'_eProposed Arrangements'!Print_Titles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Mosley, Daniel (LDBCW)</dc:creator>
  <cp:lastModifiedBy>Huw Blacker</cp:lastModifiedBy>
  <cp:lastPrinted>2024-02-13T11:52:51Z</cp:lastPrinted>
  <dcterms:created xsi:type="dcterms:W3CDTF">2017-08-23T12:44:08Z</dcterms:created>
  <dcterms:modified xsi:type="dcterms:W3CDTF">2025-08-14T07:09:06Z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0x010100AEB59033A945394EBBD40A4456170B2E</vt:lpwstr>
  </property>
  <property fmtid="{D5CDD505-2E9C-101B-9397-08002B2CF9AE}" pid="3" name="AuthorIds_UIVersion_512">
    <vt:lpwstr>30</vt:lpwstr>
  </property>
  <property fmtid="{D5CDD505-2E9C-101B-9397-08002B2CF9AE}" pid="4" name="MediaServiceImageTags">
    <vt:lpwstr/>
  </property>
</Properties>
</file>